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91.Electronics\Radioamator\Усилитель для наушников\"/>
    </mc:Choice>
  </mc:AlternateContent>
  <xr:revisionPtr revIDLastSave="0" documentId="13_ncr:1_{784E973A-BEAB-4056-AD20-A59701EA9A91}" xr6:coauthVersionLast="47" xr6:coauthVersionMax="47" xr10:uidLastSave="{00000000-0000-0000-0000-000000000000}"/>
  <bookViews>
    <workbookView xWindow="2115" yWindow="990" windowWidth="35115" windowHeight="19965" tabRatio="580" xr2:uid="{00000000-000D-0000-FFFF-FFFF00000000}"/>
  </bookViews>
  <sheets>
    <sheet name="к расчёту регулятора тембра" sheetId="18" r:id="rId1"/>
  </sheets>
  <calcPr calcId="181029"/>
</workbook>
</file>

<file path=xl/calcChain.xml><?xml version="1.0" encoding="utf-8"?>
<calcChain xmlns="http://schemas.openxmlformats.org/spreadsheetml/2006/main">
  <c r="I3" i="18" l="1"/>
  <c r="D46" i="18" s="1"/>
  <c r="H3" i="18"/>
  <c r="C44" i="18" s="1"/>
  <c r="G3" i="18"/>
  <c r="B36" i="18" s="1"/>
  <c r="F3" i="18"/>
  <c r="A47" i="18" s="1"/>
  <c r="E3" i="18"/>
  <c r="D3" i="18"/>
  <c r="C3" i="18"/>
  <c r="B3" i="18"/>
  <c r="A3" i="18"/>
  <c r="D27" i="18" l="1"/>
  <c r="C29" i="18"/>
  <c r="D29" i="18"/>
  <c r="D30" i="18"/>
  <c r="C33" i="18"/>
  <c r="AE33" i="18" s="1"/>
  <c r="D33" i="18"/>
  <c r="AN52" i="18"/>
  <c r="AA33" i="18"/>
  <c r="D35" i="18"/>
  <c r="H35" i="18" s="1"/>
  <c r="C40" i="18"/>
  <c r="D40" i="18"/>
  <c r="H40" i="18" s="1"/>
  <c r="D41" i="18"/>
  <c r="D44" i="18"/>
  <c r="D45" i="18"/>
  <c r="H45" i="18" s="1"/>
  <c r="A29" i="18"/>
  <c r="A33" i="18"/>
  <c r="A40" i="18"/>
  <c r="A44" i="18"/>
  <c r="B29" i="18"/>
  <c r="AQ29" i="18" s="1"/>
  <c r="B33" i="18"/>
  <c r="AH33" i="18" s="1"/>
  <c r="B40" i="18"/>
  <c r="B44" i="18"/>
  <c r="AL67" i="18" s="1"/>
  <c r="A36" i="18"/>
  <c r="A30" i="18"/>
  <c r="AL30" i="18" s="1"/>
  <c r="A35" i="18"/>
  <c r="AP58" i="18" s="1"/>
  <c r="A41" i="18"/>
  <c r="A45" i="18"/>
  <c r="B38" i="18"/>
  <c r="B30" i="18"/>
  <c r="F30" i="18" s="1"/>
  <c r="B35" i="18"/>
  <c r="B41" i="18"/>
  <c r="B45" i="18"/>
  <c r="C30" i="18"/>
  <c r="G30" i="18" s="1"/>
  <c r="C35" i="18"/>
  <c r="G35" i="18" s="1"/>
  <c r="C41" i="18"/>
  <c r="G41" i="18" s="1"/>
  <c r="C45" i="18"/>
  <c r="AD45" i="18" s="1"/>
  <c r="AN29" i="18"/>
  <c r="AQ30" i="18"/>
  <c r="AL29" i="18"/>
  <c r="AP29" i="18"/>
  <c r="AE29" i="18"/>
  <c r="AL33" i="18"/>
  <c r="AM29" i="18"/>
  <c r="AO33" i="18"/>
  <c r="AK29" i="18"/>
  <c r="A27" i="18"/>
  <c r="AK27" i="18" s="1"/>
  <c r="A31" i="18"/>
  <c r="AF31" i="18" s="1"/>
  <c r="A37" i="18"/>
  <c r="AK37" i="18" s="1"/>
  <c r="A42" i="18"/>
  <c r="AG42" i="18" s="1"/>
  <c r="A46" i="18"/>
  <c r="B27" i="18"/>
  <c r="B31" i="18"/>
  <c r="B37" i="18"/>
  <c r="B42" i="18"/>
  <c r="F42" i="18" s="1"/>
  <c r="B46" i="18"/>
  <c r="F46" i="18" s="1"/>
  <c r="C27" i="18"/>
  <c r="G27" i="18" s="1"/>
  <c r="C31" i="18"/>
  <c r="G31" i="18" s="1"/>
  <c r="C37" i="18"/>
  <c r="C42" i="18"/>
  <c r="C46" i="18"/>
  <c r="G46" i="18" s="1"/>
  <c r="D31" i="18"/>
  <c r="H31" i="18" s="1"/>
  <c r="D37" i="18"/>
  <c r="H37" i="18" s="1"/>
  <c r="D42" i="18"/>
  <c r="H42" i="18" s="1"/>
  <c r="A28" i="18"/>
  <c r="AL28" i="18" s="1"/>
  <c r="A32" i="18"/>
  <c r="AI32" i="18" s="1"/>
  <c r="A39" i="18"/>
  <c r="A43" i="18"/>
  <c r="B28" i="18"/>
  <c r="F28" i="18" s="1"/>
  <c r="B32" i="18"/>
  <c r="F32" i="18" s="1"/>
  <c r="B39" i="18"/>
  <c r="F39" i="18" s="1"/>
  <c r="B43" i="18"/>
  <c r="F43" i="18" s="1"/>
  <c r="B47" i="18"/>
  <c r="C28" i="18"/>
  <c r="G28" i="18" s="1"/>
  <c r="C32" i="18"/>
  <c r="G32" i="18" s="1"/>
  <c r="C39" i="18"/>
  <c r="G39" i="18" s="1"/>
  <c r="C43" i="18"/>
  <c r="G43" i="18" s="1"/>
  <c r="C47" i="18"/>
  <c r="AE47" i="18" s="1"/>
  <c r="H44" i="18"/>
  <c r="D28" i="18"/>
  <c r="D32" i="18"/>
  <c r="H32" i="18" s="1"/>
  <c r="D39" i="18"/>
  <c r="H39" i="18" s="1"/>
  <c r="D43" i="18"/>
  <c r="D47" i="18"/>
  <c r="H47" i="18" s="1"/>
  <c r="H30" i="18"/>
  <c r="F35" i="18"/>
  <c r="C36" i="18"/>
  <c r="G36" i="18" s="1"/>
  <c r="G44" i="18"/>
  <c r="H46" i="18"/>
  <c r="D36" i="18"/>
  <c r="H36" i="18" s="1"/>
  <c r="F47" i="18"/>
  <c r="E36" i="18"/>
  <c r="F37" i="18"/>
  <c r="F36" i="18"/>
  <c r="G37" i="18"/>
  <c r="F44" i="18"/>
  <c r="F27" i="18"/>
  <c r="A38" i="18"/>
  <c r="H27" i="18"/>
  <c r="C38" i="18"/>
  <c r="G38" i="18" s="1"/>
  <c r="G33" i="18"/>
  <c r="D38" i="18"/>
  <c r="H38" i="18" s="1"/>
  <c r="G45" i="18"/>
  <c r="H33" i="18"/>
  <c r="A34" i="18"/>
  <c r="E29" i="18"/>
  <c r="E33" i="18"/>
  <c r="B34" i="18"/>
  <c r="F34" i="18" s="1"/>
  <c r="F38" i="18"/>
  <c r="E40" i="18"/>
  <c r="E45" i="18"/>
  <c r="E47" i="18"/>
  <c r="F29" i="18"/>
  <c r="F33" i="18"/>
  <c r="C34" i="18"/>
  <c r="G34" i="18" s="1"/>
  <c r="F41" i="18"/>
  <c r="G42" i="18"/>
  <c r="F45" i="18"/>
  <c r="G29" i="18"/>
  <c r="D34" i="18"/>
  <c r="H34" i="18" s="1"/>
  <c r="G40" i="18"/>
  <c r="H29" i="18"/>
  <c r="E30" i="18"/>
  <c r="H41" i="18"/>
  <c r="AE30" i="18" l="1"/>
  <c r="AB30" i="18"/>
  <c r="AA45" i="18"/>
  <c r="AJ61" i="18"/>
  <c r="AU53" i="18"/>
  <c r="AN68" i="18"/>
  <c r="AI57" i="18"/>
  <c r="AG30" i="18"/>
  <c r="E38" i="18"/>
  <c r="AM30" i="18"/>
  <c r="AS56" i="18"/>
  <c r="AM45" i="18"/>
  <c r="AA59" i="18"/>
  <c r="AJ28" i="18"/>
  <c r="AR45" i="18"/>
  <c r="AQ44" i="18"/>
  <c r="AP44" i="18"/>
  <c r="AM53" i="18"/>
  <c r="AT27" i="18"/>
  <c r="AR51" i="18"/>
  <c r="AB33" i="18"/>
  <c r="AH67" i="18"/>
  <c r="AS68" i="18"/>
  <c r="AB56" i="18"/>
  <c r="AE45" i="18"/>
  <c r="AI45" i="18"/>
  <c r="AT63" i="18"/>
  <c r="AU60" i="18"/>
  <c r="AC61" i="18"/>
  <c r="AU45" i="18"/>
  <c r="AI29" i="18"/>
  <c r="AK33" i="18"/>
  <c r="AK57" i="18"/>
  <c r="AN51" i="18"/>
  <c r="AR44" i="18"/>
  <c r="AE67" i="18"/>
  <c r="AK44" i="18"/>
  <c r="AH44" i="18"/>
  <c r="AL44" i="18"/>
  <c r="AC29" i="18"/>
  <c r="AC53" i="18"/>
  <c r="AO56" i="18"/>
  <c r="AF54" i="18"/>
  <c r="AM33" i="18"/>
  <c r="AI33" i="18"/>
  <c r="AN33" i="18"/>
  <c r="AH57" i="18"/>
  <c r="AA57" i="18"/>
  <c r="AG59" i="18"/>
  <c r="AL38" i="18"/>
  <c r="AE44" i="18"/>
  <c r="AG44" i="18"/>
  <c r="AT53" i="18"/>
  <c r="AS50" i="18"/>
  <c r="AE57" i="18"/>
  <c r="AD29" i="18"/>
  <c r="AB29" i="18"/>
  <c r="AD44" i="18"/>
  <c r="AN45" i="18"/>
  <c r="AS53" i="18"/>
  <c r="AF52" i="18"/>
  <c r="AC33" i="18"/>
  <c r="AD41" i="18"/>
  <c r="AI63" i="18"/>
  <c r="AS30" i="18"/>
  <c r="AI56" i="18"/>
  <c r="AJ44" i="18"/>
  <c r="AD30" i="18"/>
  <c r="AK35" i="18"/>
  <c r="AF61" i="18"/>
  <c r="I29" i="18"/>
  <c r="AB44" i="18"/>
  <c r="AS43" i="18"/>
  <c r="AF36" i="18"/>
  <c r="AF35" i="18"/>
  <c r="AI44" i="18"/>
  <c r="AK30" i="18"/>
  <c r="AC50" i="18"/>
  <c r="AR57" i="18"/>
  <c r="AU52" i="18"/>
  <c r="AM61" i="18"/>
  <c r="AG66" i="18"/>
  <c r="AC39" i="18"/>
  <c r="AN46" i="18"/>
  <c r="AH30" i="18"/>
  <c r="AF27" i="18"/>
  <c r="AC44" i="18"/>
  <c r="AD59" i="18"/>
  <c r="AP50" i="18"/>
  <c r="AA53" i="18"/>
  <c r="AT36" i="18"/>
  <c r="AB66" i="18"/>
  <c r="AN61" i="18"/>
  <c r="AL64" i="18"/>
  <c r="AC69" i="18"/>
  <c r="AH59" i="18"/>
  <c r="AT55" i="18"/>
  <c r="AJ52" i="18"/>
  <c r="AO65" i="18"/>
  <c r="AG52" i="18"/>
  <c r="AT69" i="18"/>
  <c r="AU35" i="18"/>
  <c r="AK50" i="18"/>
  <c r="AI67" i="18"/>
  <c r="AE56" i="18"/>
  <c r="AQ52" i="18"/>
  <c r="AA69" i="18"/>
  <c r="AM63" i="18"/>
  <c r="AM54" i="18"/>
  <c r="AA52" i="18"/>
  <c r="AN67" i="18"/>
  <c r="AQ58" i="18"/>
  <c r="AH52" i="18"/>
  <c r="AU69" i="18"/>
  <c r="AS36" i="18"/>
  <c r="AH51" i="18"/>
  <c r="AU68" i="18"/>
  <c r="AC58" i="18"/>
  <c r="AO53" i="18"/>
  <c r="AR30" i="18"/>
  <c r="AF50" i="18"/>
  <c r="AR67" i="18"/>
  <c r="AR46" i="18"/>
  <c r="AF70" i="18"/>
  <c r="AR66" i="18"/>
  <c r="AT41" i="18"/>
  <c r="AS31" i="18"/>
  <c r="AD60" i="18"/>
  <c r="AP55" i="18"/>
  <c r="AB63" i="18"/>
  <c r="AN58" i="18"/>
  <c r="AT33" i="18"/>
  <c r="AJ53" i="18"/>
  <c r="AP70" i="18"/>
  <c r="AM67" i="18"/>
  <c r="AR40" i="18"/>
  <c r="AJ67" i="18"/>
  <c r="AA29" i="18"/>
  <c r="AM65" i="18"/>
  <c r="AF67" i="18"/>
  <c r="AH50" i="18"/>
  <c r="AT67" i="18"/>
  <c r="AC62" i="18"/>
  <c r="AO57" i="18"/>
  <c r="AT31" i="18"/>
  <c r="AD66" i="18"/>
  <c r="AP61" i="18"/>
  <c r="AU31" i="18"/>
  <c r="AK67" i="18"/>
  <c r="AN60" i="18"/>
  <c r="AU30" i="18"/>
  <c r="AK66" i="18"/>
  <c r="AH62" i="18"/>
  <c r="AE51" i="18"/>
  <c r="AR68" i="18"/>
  <c r="AR29" i="18"/>
  <c r="AH65" i="18"/>
  <c r="AT61" i="18"/>
  <c r="AR28" i="18"/>
  <c r="AH64" i="18"/>
  <c r="AT60" i="18"/>
  <c r="AS55" i="18"/>
  <c r="AK40" i="18"/>
  <c r="AO42" i="18"/>
  <c r="AN35" i="18"/>
  <c r="AC40" i="18"/>
  <c r="AL40" i="18"/>
  <c r="AH36" i="18"/>
  <c r="AG57" i="18"/>
  <c r="AE64" i="18"/>
  <c r="AQ60" i="18"/>
  <c r="AC68" i="18"/>
  <c r="AO63" i="18"/>
  <c r="AU38" i="18"/>
  <c r="AK58" i="18"/>
  <c r="AJ55" i="18"/>
  <c r="AM51" i="18"/>
  <c r="AS28" i="18"/>
  <c r="AJ51" i="18"/>
  <c r="AT58" i="18"/>
  <c r="AA55" i="18"/>
  <c r="AN70" i="18"/>
  <c r="AM70" i="18"/>
  <c r="AH55" i="18"/>
  <c r="AT51" i="18"/>
  <c r="AD67" i="18"/>
  <c r="AP62" i="18"/>
  <c r="AS40" i="18"/>
  <c r="AE70" i="18"/>
  <c r="AQ66" i="18"/>
  <c r="AJ36" i="18"/>
  <c r="AK51" i="18"/>
  <c r="AD58" i="18"/>
  <c r="AJ35" i="18"/>
  <c r="AL50" i="18"/>
  <c r="AS69" i="18"/>
  <c r="AF56" i="18"/>
  <c r="AR52" i="18"/>
  <c r="AS34" i="18"/>
  <c r="AI70" i="18"/>
  <c r="AU66" i="18"/>
  <c r="AS33" i="18"/>
  <c r="AI69" i="18"/>
  <c r="AU65" i="18"/>
  <c r="AT42" i="18"/>
  <c r="E32" i="18"/>
  <c r="E28" i="18"/>
  <c r="I28" i="18" s="1"/>
  <c r="AU63" i="18"/>
  <c r="AF69" i="18"/>
  <c r="AR65" i="18"/>
  <c r="AC52" i="18"/>
  <c r="AP68" i="18"/>
  <c r="AJ43" i="18"/>
  <c r="AL63" i="18"/>
  <c r="AJ42" i="18"/>
  <c r="AN56" i="18"/>
  <c r="AJ41" i="18"/>
  <c r="AK56" i="18"/>
  <c r="AT35" i="18"/>
  <c r="AB59" i="18"/>
  <c r="AN54" i="18"/>
  <c r="AB61" i="18"/>
  <c r="AI60" i="18"/>
  <c r="AU56" i="18"/>
  <c r="AD51" i="18"/>
  <c r="AQ67" i="18"/>
  <c r="AR34" i="18"/>
  <c r="AE54" i="18"/>
  <c r="AR50" i="18"/>
  <c r="AA41" i="18"/>
  <c r="AL56" i="18"/>
  <c r="AT57" i="18"/>
  <c r="AA40" i="18"/>
  <c r="AL55" i="18"/>
  <c r="AA34" i="18"/>
  <c r="AG61" i="18"/>
  <c r="AS57" i="18"/>
  <c r="AT39" i="18"/>
  <c r="AI54" i="18"/>
  <c r="AS47" i="18"/>
  <c r="AT38" i="18"/>
  <c r="AI53" i="18"/>
  <c r="AA28" i="18"/>
  <c r="AB40" i="18"/>
  <c r="AS46" i="18"/>
  <c r="AS70" i="18"/>
  <c r="AD57" i="18"/>
  <c r="AA32" i="18"/>
  <c r="AC66" i="18"/>
  <c r="AO61" i="18"/>
  <c r="AL61" i="18"/>
  <c r="AE62" i="18"/>
  <c r="AC64" i="18"/>
  <c r="AO59" i="18"/>
  <c r="AT29" i="18"/>
  <c r="AJ65" i="18"/>
  <c r="AA35" i="18"/>
  <c r="AE55" i="18"/>
  <c r="AQ51" i="18"/>
  <c r="AS39" i="18"/>
  <c r="AF59" i="18"/>
  <c r="AR55" i="18"/>
  <c r="AA67" i="18"/>
  <c r="AS45" i="18"/>
  <c r="AA66" i="18"/>
  <c r="AM60" i="18"/>
  <c r="AG56" i="18"/>
  <c r="AH66" i="18"/>
  <c r="AT62" i="18"/>
  <c r="AU44" i="18"/>
  <c r="AJ59" i="18"/>
  <c r="AC54" i="18"/>
  <c r="AU43" i="18"/>
  <c r="AJ58" i="18"/>
  <c r="AA27" i="18"/>
  <c r="AI35" i="18"/>
  <c r="AG40" i="18"/>
  <c r="AM47" i="18"/>
  <c r="AF53" i="18"/>
  <c r="AP52" i="18"/>
  <c r="AM68" i="18"/>
  <c r="AA46" i="18"/>
  <c r="F40" i="18"/>
  <c r="AD38" i="18"/>
  <c r="AI40" i="18"/>
  <c r="AO30" i="18"/>
  <c r="AO44" i="18"/>
  <c r="AF33" i="18"/>
  <c r="AI30" i="18"/>
  <c r="AF29" i="18"/>
  <c r="AR43" i="18"/>
  <c r="AG58" i="18"/>
  <c r="AS54" i="18"/>
  <c r="AE61" i="18"/>
  <c r="AQ57" i="18"/>
  <c r="AA58" i="18"/>
  <c r="AM52" i="18"/>
  <c r="AD50" i="18"/>
  <c r="AP66" i="18"/>
  <c r="AA30" i="18"/>
  <c r="AM66" i="18"/>
  <c r="AI66" i="18"/>
  <c r="AD69" i="18"/>
  <c r="AP64" i="18"/>
  <c r="AU34" i="18"/>
  <c r="AK70" i="18"/>
  <c r="AP54" i="18"/>
  <c r="AF60" i="18"/>
  <c r="AR56" i="18"/>
  <c r="AT28" i="18"/>
  <c r="AG64" i="18"/>
  <c r="AS60" i="18"/>
  <c r="AB50" i="18"/>
  <c r="AN66" i="18"/>
  <c r="AR39" i="18"/>
  <c r="AB70" i="18"/>
  <c r="AN65" i="18"/>
  <c r="AO64" i="18"/>
  <c r="AI50" i="18"/>
  <c r="AU67" i="18"/>
  <c r="AU28" i="18"/>
  <c r="AK64" i="18"/>
  <c r="AK61" i="18"/>
  <c r="AJ27" i="18"/>
  <c r="AK63" i="18"/>
  <c r="AE50" i="18"/>
  <c r="AJ40" i="18"/>
  <c r="AK55" i="18"/>
  <c r="AD63" i="18"/>
  <c r="AF55" i="18"/>
  <c r="AG28" i="18"/>
  <c r="AG36" i="18"/>
  <c r="E42" i="18"/>
  <c r="G47" i="18"/>
  <c r="AK45" i="18"/>
  <c r="AP35" i="18"/>
  <c r="AH45" i="18"/>
  <c r="AM42" i="18"/>
  <c r="AN32" i="18"/>
  <c r="AS27" i="18"/>
  <c r="AH63" i="18"/>
  <c r="AT59" i="18"/>
  <c r="AF66" i="18"/>
  <c r="AR62" i="18"/>
  <c r="AB62" i="18"/>
  <c r="AN57" i="18"/>
  <c r="AD55" i="18"/>
  <c r="AQ50" i="18"/>
  <c r="AA56" i="18"/>
  <c r="AN50" i="18"/>
  <c r="AL65" i="18"/>
  <c r="AD53" i="18"/>
  <c r="AQ69" i="18"/>
  <c r="AJ39" i="18"/>
  <c r="AK54" i="18"/>
  <c r="AU40" i="18"/>
  <c r="AG65" i="18"/>
  <c r="AS61" i="18"/>
  <c r="AR33" i="18"/>
  <c r="AH69" i="18"/>
  <c r="AT65" i="18"/>
  <c r="AB55" i="18"/>
  <c r="AO50" i="18"/>
  <c r="AT32" i="18"/>
  <c r="AB54" i="18"/>
  <c r="AO70" i="18"/>
  <c r="AA47" i="18"/>
  <c r="AI55" i="18"/>
  <c r="AU51" i="18"/>
  <c r="AJ33" i="18"/>
  <c r="AL69" i="18"/>
  <c r="AJ29" i="18"/>
  <c r="AJ32" i="18"/>
  <c r="AL68" i="18"/>
  <c r="AA50" i="18"/>
  <c r="AT40" i="18"/>
  <c r="AM35" i="18"/>
  <c r="AC55" i="18"/>
  <c r="AT34" i="18"/>
  <c r="AB65" i="18"/>
  <c r="AL62" i="18"/>
  <c r="AR63" i="18"/>
  <c r="AI62" i="18"/>
  <c r="AL60" i="18"/>
  <c r="AS62" i="18"/>
  <c r="AQ42" i="18"/>
  <c r="H43" i="18"/>
  <c r="H28" i="18"/>
  <c r="AH35" i="18"/>
  <c r="AQ40" i="18"/>
  <c r="AH29" i="18"/>
  <c r="AP30" i="18"/>
  <c r="AM40" i="18"/>
  <c r="AE40" i="18"/>
  <c r="AS32" i="18"/>
  <c r="AI68" i="18"/>
  <c r="AU64" i="18"/>
  <c r="AG50" i="18"/>
  <c r="AS67" i="18"/>
  <c r="AC67" i="18"/>
  <c r="AO62" i="18"/>
  <c r="AE59" i="18"/>
  <c r="AQ55" i="18"/>
  <c r="AB60" i="18"/>
  <c r="AN55" i="18"/>
  <c r="AP69" i="18"/>
  <c r="AQ53" i="18"/>
  <c r="AA44" i="18"/>
  <c r="AL59" i="18"/>
  <c r="AH61" i="18"/>
  <c r="AH70" i="18"/>
  <c r="AT66" i="18"/>
  <c r="AS38" i="18"/>
  <c r="AH53" i="18"/>
  <c r="AU70" i="18"/>
  <c r="AC60" i="18"/>
  <c r="AO55" i="18"/>
  <c r="AU36" i="18"/>
  <c r="AC59" i="18"/>
  <c r="AO54" i="18"/>
  <c r="AS35" i="18"/>
  <c r="AJ60" i="18"/>
  <c r="AC70" i="18"/>
  <c r="AA38" i="18"/>
  <c r="AL53" i="18"/>
  <c r="AS52" i="18"/>
  <c r="AA37" i="18"/>
  <c r="AL52" i="18"/>
  <c r="AA51" i="18"/>
  <c r="AD34" i="18"/>
  <c r="AN44" i="18"/>
  <c r="AH47" i="18"/>
  <c r="AM44" i="18"/>
  <c r="AQ35" i="18"/>
  <c r="AL45" i="18"/>
  <c r="AF44" i="18"/>
  <c r="AT37" i="18"/>
  <c r="AI52" i="18"/>
  <c r="AJ46" i="18"/>
  <c r="AG55" i="18"/>
  <c r="AS51" i="18"/>
  <c r="AC51" i="18"/>
  <c r="AP67" i="18"/>
  <c r="AF64" i="18"/>
  <c r="AR60" i="18"/>
  <c r="AC65" i="18"/>
  <c r="AO60" i="18"/>
  <c r="AU39" i="18"/>
  <c r="AF62" i="18"/>
  <c r="AR58" i="18"/>
  <c r="AA70" i="18"/>
  <c r="AM64" i="18"/>
  <c r="AN59" i="18"/>
  <c r="AH54" i="18"/>
  <c r="AU50" i="18"/>
  <c r="AT43" i="18"/>
  <c r="AI58" i="18"/>
  <c r="AU54" i="18"/>
  <c r="AD65" i="18"/>
  <c r="AP60" i="18"/>
  <c r="AR35" i="18"/>
  <c r="AD64" i="18"/>
  <c r="AP59" i="18"/>
  <c r="AU29" i="18"/>
  <c r="AK65" i="18"/>
  <c r="AM55" i="18"/>
  <c r="AA64" i="18"/>
  <c r="AM58" i="18"/>
  <c r="AS29" i="18"/>
  <c r="AA63" i="18"/>
  <c r="AM57" i="18"/>
  <c r="AM69" i="18"/>
  <c r="AM37" i="18"/>
  <c r="AU42" i="18"/>
  <c r="AJ57" i="18"/>
  <c r="AI51" i="18"/>
  <c r="AH60" i="18"/>
  <c r="AT56" i="18"/>
  <c r="AD56" i="18"/>
  <c r="AP51" i="18"/>
  <c r="AG69" i="18"/>
  <c r="AS65" i="18"/>
  <c r="AD70" i="18"/>
  <c r="AP65" i="18"/>
  <c r="AR38" i="18"/>
  <c r="AG67" i="18"/>
  <c r="AS63" i="18"/>
  <c r="AA54" i="18"/>
  <c r="AN69" i="18"/>
  <c r="AA31" i="18"/>
  <c r="AI59" i="18"/>
  <c r="AU55" i="18"/>
  <c r="AU27" i="18"/>
  <c r="AJ63" i="18"/>
  <c r="AJ30" i="18"/>
  <c r="AE69" i="18"/>
  <c r="AQ65" i="18"/>
  <c r="AR32" i="18"/>
  <c r="AE68" i="18"/>
  <c r="AQ64" i="18"/>
  <c r="AJ34" i="18"/>
  <c r="AL70" i="18"/>
  <c r="AJ45" i="18"/>
  <c r="AB68" i="18"/>
  <c r="AN63" i="18"/>
  <c r="AS44" i="18"/>
  <c r="AB67" i="18"/>
  <c r="AN62" i="18"/>
  <c r="AU46" i="18"/>
  <c r="AE35" i="18"/>
  <c r="AL35" i="18"/>
  <c r="AJ47" i="18"/>
  <c r="AK62" i="18"/>
  <c r="AR64" i="18"/>
  <c r="AI65" i="18"/>
  <c r="AU61" i="18"/>
  <c r="AE60" i="18"/>
  <c r="AQ56" i="18"/>
  <c r="AG53" i="18"/>
  <c r="AT70" i="18"/>
  <c r="AD54" i="18"/>
  <c r="AQ70" i="18"/>
  <c r="AR37" i="18"/>
  <c r="AG51" i="18"/>
  <c r="AT68" i="18"/>
  <c r="AB58" i="18"/>
  <c r="AN53" i="18"/>
  <c r="AT44" i="18"/>
  <c r="AJ64" i="18"/>
  <c r="AA61" i="18"/>
  <c r="AU32" i="18"/>
  <c r="AK68" i="18"/>
  <c r="AJ56" i="18"/>
  <c r="AE53" i="18"/>
  <c r="AR70" i="18"/>
  <c r="AS37" i="18"/>
  <c r="AE52" i="18"/>
  <c r="AR69" i="18"/>
  <c r="AA39" i="18"/>
  <c r="AL54" i="18"/>
  <c r="AU62" i="18"/>
  <c r="AB52" i="18"/>
  <c r="AO68" i="18"/>
  <c r="AB51" i="18"/>
  <c r="AO67" i="18"/>
  <c r="AJ69" i="18"/>
  <c r="AU58" i="18"/>
  <c r="AQ63" i="18"/>
  <c r="AG60" i="18"/>
  <c r="E46" i="18"/>
  <c r="AJ31" i="18"/>
  <c r="AA60" i="18"/>
  <c r="AJ70" i="18"/>
  <c r="AR42" i="18"/>
  <c r="AF65" i="18"/>
  <c r="AR61" i="18"/>
  <c r="AH58" i="18"/>
  <c r="AT54" i="18"/>
  <c r="AE58" i="18"/>
  <c r="AQ54" i="18"/>
  <c r="AS41" i="18"/>
  <c r="AH56" i="18"/>
  <c r="AT52" i="18"/>
  <c r="AC63" i="18"/>
  <c r="AO58" i="18"/>
  <c r="AU33" i="18"/>
  <c r="AK69" i="18"/>
  <c r="AL66" i="18"/>
  <c r="AJ37" i="18"/>
  <c r="AK52" i="18"/>
  <c r="AQ59" i="18"/>
  <c r="AF58" i="18"/>
  <c r="AR54" i="18"/>
  <c r="AU47" i="18"/>
  <c r="AF57" i="18"/>
  <c r="AR53" i="18"/>
  <c r="AA65" i="18"/>
  <c r="AM59" i="18"/>
  <c r="AU37" i="18"/>
  <c r="AC57" i="18"/>
  <c r="AO52" i="18"/>
  <c r="AT47" i="18"/>
  <c r="AC56" i="18"/>
  <c r="AO51" i="18"/>
  <c r="E39" i="18"/>
  <c r="I39" i="18" s="1"/>
  <c r="AI64" i="18"/>
  <c r="AN40" i="18"/>
  <c r="AD35" i="18"/>
  <c r="E31" i="18"/>
  <c r="AB31" i="18"/>
  <c r="AO40" i="18"/>
  <c r="AA36" i="18"/>
  <c r="AJ50" i="18"/>
  <c r="AE63" i="18"/>
  <c r="AG70" i="18"/>
  <c r="AS66" i="18"/>
  <c r="AU59" i="18"/>
  <c r="AF63" i="18"/>
  <c r="AR59" i="18"/>
  <c r="AT46" i="18"/>
  <c r="AI61" i="18"/>
  <c r="AU57" i="18"/>
  <c r="AD68" i="18"/>
  <c r="AP63" i="18"/>
  <c r="AJ38" i="18"/>
  <c r="AK53" i="18"/>
  <c r="AR41" i="18"/>
  <c r="AA42" i="18"/>
  <c r="AL57" i="18"/>
  <c r="AB64" i="18"/>
  <c r="AG63" i="18"/>
  <c r="AS59" i="18"/>
  <c r="AR47" i="18"/>
  <c r="AG62" i="18"/>
  <c r="AS58" i="18"/>
  <c r="AB69" i="18"/>
  <c r="AN64" i="18"/>
  <c r="AS42" i="18"/>
  <c r="AD62" i="18"/>
  <c r="AP57" i="18"/>
  <c r="AR36" i="18"/>
  <c r="AD61" i="18"/>
  <c r="AP56" i="18"/>
  <c r="AO66" i="18"/>
  <c r="AB57" i="18"/>
  <c r="AJ62" i="18"/>
  <c r="E35" i="18"/>
  <c r="AF40" i="18"/>
  <c r="AM28" i="18"/>
  <c r="AG45" i="18"/>
  <c r="AO45" i="18"/>
  <c r="AC35" i="18"/>
  <c r="AF30" i="18"/>
  <c r="AG33" i="18"/>
  <c r="AL51" i="18"/>
  <c r="AJ54" i="18"/>
  <c r="E41" i="18"/>
  <c r="E44" i="18"/>
  <c r="AI43" i="18"/>
  <c r="AG29" i="18"/>
  <c r="AO29" i="18"/>
  <c r="AD40" i="18"/>
  <c r="AP45" i="18"/>
  <c r="AG35" i="18"/>
  <c r="AO35" i="18"/>
  <c r="AA62" i="18"/>
  <c r="AM56" i="18"/>
  <c r="AP53" i="18"/>
  <c r="AK59" i="18"/>
  <c r="AM50" i="18"/>
  <c r="AG54" i="18"/>
  <c r="AT50" i="18"/>
  <c r="AJ68" i="18"/>
  <c r="AF68" i="18"/>
  <c r="AG68" i="18"/>
  <c r="AS64" i="18"/>
  <c r="AT30" i="18"/>
  <c r="AJ66" i="18"/>
  <c r="AU41" i="18"/>
  <c r="AD52" i="18"/>
  <c r="AQ68" i="18"/>
  <c r="AA43" i="18"/>
  <c r="AL58" i="18"/>
  <c r="AF51" i="18"/>
  <c r="AA68" i="18"/>
  <c r="AM62" i="18"/>
  <c r="AK60" i="18"/>
  <c r="AH68" i="18"/>
  <c r="AT64" i="18"/>
  <c r="AR31" i="18"/>
  <c r="AB53" i="18"/>
  <c r="AO69" i="18"/>
  <c r="AT45" i="18"/>
  <c r="AE66" i="18"/>
  <c r="AQ62" i="18"/>
  <c r="AR27" i="18"/>
  <c r="AE65" i="18"/>
  <c r="AQ61" i="18"/>
  <c r="AM34" i="18"/>
  <c r="AB39" i="18"/>
  <c r="AC46" i="18"/>
  <c r="AB38" i="18"/>
  <c r="AO34" i="18"/>
  <c r="E34" i="18"/>
  <c r="I34" i="18" s="1"/>
  <c r="F31" i="18"/>
  <c r="E37" i="18"/>
  <c r="AL39" i="18"/>
  <c r="AN43" i="18"/>
  <c r="AM31" i="18"/>
  <c r="AH31" i="18"/>
  <c r="AG41" i="18"/>
  <c r="AP47" i="18"/>
  <c r="AL47" i="18"/>
  <c r="AF32" i="18"/>
  <c r="AG37" i="18"/>
  <c r="AH41" i="18"/>
  <c r="AB42" i="18"/>
  <c r="AO38" i="18"/>
  <c r="AO37" i="18"/>
  <c r="AL42" i="18"/>
  <c r="AE38" i="18"/>
  <c r="AF45" i="18"/>
  <c r="AC43" i="18"/>
  <c r="AP39" i="18"/>
  <c r="I41" i="18"/>
  <c r="AO27" i="18"/>
  <c r="AL36" i="18"/>
  <c r="AI36" i="18"/>
  <c r="AH46" i="18"/>
  <c r="AI34" i="18"/>
  <c r="AP31" i="18"/>
  <c r="AL31" i="18"/>
  <c r="AI47" i="18"/>
  <c r="AH42" i="18"/>
  <c r="AI46" i="18"/>
  <c r="AC47" i="18"/>
  <c r="AP43" i="18"/>
  <c r="AP42" i="18"/>
  <c r="AN47" i="18"/>
  <c r="AG32" i="18"/>
  <c r="AD27" i="18"/>
  <c r="AN28" i="18"/>
  <c r="AO32" i="18"/>
  <c r="AN41" i="18"/>
  <c r="AK41" i="18"/>
  <c r="AK39" i="18"/>
  <c r="AQ36" i="18"/>
  <c r="AN36" i="18"/>
  <c r="AM41" i="18"/>
  <c r="AI31" i="18"/>
  <c r="AC31" i="18"/>
  <c r="AQ27" i="18"/>
  <c r="AQ47" i="18"/>
  <c r="AN31" i="18"/>
  <c r="AK47" i="18"/>
  <c r="AC45" i="18"/>
  <c r="AD32" i="18"/>
  <c r="AQ28" i="18"/>
  <c r="AE43" i="18"/>
  <c r="AP37" i="18"/>
  <c r="AO46" i="18"/>
  <c r="AM46" i="18"/>
  <c r="AB37" i="18"/>
  <c r="AO41" i="18"/>
  <c r="AK36" i="18"/>
  <c r="AD36" i="18"/>
  <c r="AQ32" i="18"/>
  <c r="AQ31" i="18"/>
  <c r="AO36" i="18"/>
  <c r="AM36" i="18"/>
  <c r="AE39" i="18"/>
  <c r="AE37" i="18"/>
  <c r="E43" i="18"/>
  <c r="I43" i="18" s="1"/>
  <c r="AP38" i="18"/>
  <c r="AQ41" i="18"/>
  <c r="AP46" i="18"/>
  <c r="AL46" i="18"/>
  <c r="AE41" i="18"/>
  <c r="AD31" i="18"/>
  <c r="AC41" i="18"/>
  <c r="AP41" i="18"/>
  <c r="AL41" i="18"/>
  <c r="AF28" i="18"/>
  <c r="AF42" i="18"/>
  <c r="AQ43" i="18"/>
  <c r="AE36" i="18"/>
  <c r="AF34" i="18"/>
  <c r="AQ34" i="18"/>
  <c r="AF46" i="18"/>
  <c r="AF39" i="18"/>
  <c r="AQ46" i="18"/>
  <c r="AN30" i="18"/>
  <c r="AK32" i="18"/>
  <c r="AG47" i="18"/>
  <c r="AN38" i="18"/>
  <c r="AG39" i="18"/>
  <c r="AD39" i="18"/>
  <c r="AI38" i="18"/>
  <c r="AG31" i="18"/>
  <c r="AF41" i="18"/>
  <c r="AL34" i="18"/>
  <c r="AO43" i="18"/>
  <c r="AO31" i="18"/>
  <c r="AK43" i="18"/>
  <c r="AN34" i="18"/>
  <c r="AD28" i="18"/>
  <c r="AP36" i="18"/>
  <c r="AP40" i="18"/>
  <c r="AC28" i="18"/>
  <c r="I36" i="18"/>
  <c r="AD47" i="18"/>
  <c r="AL37" i="18"/>
  <c r="AN39" i="18"/>
  <c r="AP27" i="18"/>
  <c r="AH28" i="18"/>
  <c r="AE28" i="18"/>
  <c r="AB32" i="18"/>
  <c r="AB34" i="18"/>
  <c r="AB43" i="18"/>
  <c r="AO39" i="18"/>
  <c r="AH40" i="18"/>
  <c r="AC30" i="18"/>
  <c r="AB41" i="18"/>
  <c r="AD42" i="18"/>
  <c r="AQ45" i="18"/>
  <c r="AD33" i="18"/>
  <c r="AI41" i="18"/>
  <c r="AG46" i="18"/>
  <c r="AF38" i="18"/>
  <c r="AC38" i="18"/>
  <c r="AP34" i="18"/>
  <c r="AP32" i="18"/>
  <c r="AC36" i="18"/>
  <c r="AC37" i="18"/>
  <c r="AC27" i="18"/>
  <c r="AF43" i="18"/>
  <c r="AK46" i="18"/>
  <c r="E27" i="18"/>
  <c r="I37" i="18"/>
  <c r="AH34" i="18"/>
  <c r="AG43" i="18"/>
  <c r="AD43" i="18"/>
  <c r="AQ39" i="18"/>
  <c r="AO28" i="18"/>
  <c r="AQ37" i="18"/>
  <c r="AK38" i="18"/>
  <c r="AG38" i="18"/>
  <c r="AE46" i="18"/>
  <c r="AC32" i="18"/>
  <c r="AP28" i="18"/>
  <c r="AI28" i="18"/>
  <c r="AG34" i="18"/>
  <c r="AH39" i="18"/>
  <c r="AD46" i="18"/>
  <c r="AG27" i="18"/>
  <c r="AI39" i="18"/>
  <c r="AH27" i="18"/>
  <c r="AE27" i="18"/>
  <c r="AC42" i="18"/>
  <c r="AP33" i="18"/>
  <c r="AB35" i="18"/>
  <c r="AM43" i="18"/>
  <c r="AH43" i="18"/>
  <c r="AB46" i="18"/>
  <c r="AB45" i="18"/>
  <c r="AD37" i="18"/>
  <c r="AQ33" i="18"/>
  <c r="AK34" i="18"/>
  <c r="AE34" i="18"/>
  <c r="AH37" i="18"/>
  <c r="AH32" i="18"/>
  <c r="AE32" i="18"/>
  <c r="AQ38" i="18"/>
  <c r="AO47" i="18"/>
  <c r="AL27" i="18"/>
  <c r="AI27" i="18"/>
  <c r="AC34" i="18"/>
  <c r="AE42" i="18"/>
  <c r="AB36" i="18"/>
  <c r="AM39" i="18"/>
  <c r="AM38" i="18"/>
  <c r="AI42" i="18"/>
  <c r="AK28" i="18"/>
  <c r="AI37" i="18"/>
  <c r="AF37" i="18"/>
  <c r="AM32" i="18"/>
  <c r="AN42" i="18"/>
  <c r="AB27" i="18"/>
  <c r="AL32" i="18"/>
  <c r="AB28" i="18"/>
  <c r="AF47" i="18"/>
  <c r="AM27" i="18"/>
  <c r="AL43" i="18"/>
  <c r="AH38" i="18"/>
  <c r="AK31" i="18"/>
  <c r="AK42" i="18"/>
  <c r="AE31" i="18"/>
  <c r="AB47" i="18"/>
  <c r="AN37" i="18"/>
  <c r="AN27" i="18"/>
  <c r="I40" i="18"/>
  <c r="I38" i="18"/>
  <c r="I45" i="18"/>
  <c r="I44" i="18"/>
  <c r="I33" i="18"/>
  <c r="I32" i="18"/>
  <c r="I31" i="18"/>
  <c r="L29" i="18"/>
  <c r="J29" i="18"/>
  <c r="K29" i="18" s="1"/>
  <c r="L42" i="18"/>
  <c r="J42" i="18"/>
  <c r="K42" i="18" s="1"/>
  <c r="L47" i="18"/>
  <c r="J47" i="18"/>
  <c r="K47" i="18" s="1"/>
  <c r="I42" i="18"/>
  <c r="I47" i="18"/>
  <c r="L30" i="18"/>
  <c r="J30" i="18"/>
  <c r="K30" i="18" s="1"/>
  <c r="I30" i="18"/>
  <c r="L39" i="18"/>
  <c r="J39" i="18"/>
  <c r="K39" i="18" s="1"/>
  <c r="L45" i="18"/>
  <c r="J45" i="18"/>
  <c r="K45" i="18" s="1"/>
  <c r="L35" i="18"/>
  <c r="J35" i="18"/>
  <c r="K35" i="18" s="1"/>
  <c r="I35" i="18"/>
  <c r="L41" i="18"/>
  <c r="J41" i="18"/>
  <c r="K41" i="18" s="1"/>
  <c r="L40" i="18"/>
  <c r="J40" i="18"/>
  <c r="K40" i="18" s="1"/>
  <c r="L37" i="18"/>
  <c r="J37" i="18"/>
  <c r="K37" i="18" s="1"/>
  <c r="L38" i="18"/>
  <c r="J38" i="18"/>
  <c r="K38" i="18" s="1"/>
  <c r="L44" i="18"/>
  <c r="J44" i="18"/>
  <c r="K44" i="18" s="1"/>
  <c r="J33" i="18"/>
  <c r="K33" i="18" s="1"/>
  <c r="L33" i="18"/>
  <c r="L36" i="18"/>
  <c r="J36" i="18"/>
  <c r="K36" i="18" s="1"/>
  <c r="L46" i="18"/>
  <c r="J46" i="18"/>
  <c r="K46" i="18" s="1"/>
  <c r="I46" i="18"/>
  <c r="L31" i="18"/>
  <c r="J31" i="18"/>
  <c r="K31" i="18" s="1"/>
  <c r="J27" i="18"/>
  <c r="K27" i="18" s="1"/>
  <c r="L27" i="18"/>
  <c r="L32" i="18"/>
  <c r="J32" i="18"/>
  <c r="K32" i="18" s="1"/>
  <c r="I27" i="18"/>
  <c r="J28" i="18" l="1"/>
  <c r="K28" i="18" s="1"/>
  <c r="L28" i="18"/>
  <c r="L34" i="18"/>
  <c r="J34" i="18"/>
  <c r="K34" i="18" s="1"/>
  <c r="M47" i="18"/>
  <c r="L43" i="18"/>
  <c r="J43" i="18"/>
  <c r="K43" i="18" s="1"/>
  <c r="N34" i="18"/>
  <c r="P34" i="18" s="1"/>
  <c r="O34" i="18"/>
  <c r="N36" i="18"/>
  <c r="O36" i="18"/>
  <c r="M36" i="18"/>
  <c r="O38" i="18"/>
  <c r="N38" i="18"/>
  <c r="M38" i="18"/>
  <c r="M34" i="18"/>
  <c r="O47" i="18"/>
  <c r="N47" i="18"/>
  <c r="M46" i="18"/>
  <c r="N46" i="18"/>
  <c r="P46" i="18" s="1"/>
  <c r="O46" i="18"/>
  <c r="N45" i="18"/>
  <c r="O45" i="18"/>
  <c r="M45" i="18"/>
  <c r="N44" i="18"/>
  <c r="P44" i="18" s="1"/>
  <c r="O44" i="18"/>
  <c r="M44" i="18"/>
  <c r="N43" i="18"/>
  <c r="O43" i="18"/>
  <c r="M43" i="18"/>
  <c r="M42" i="18"/>
  <c r="O42" i="18"/>
  <c r="N42" i="18"/>
  <c r="O41" i="18"/>
  <c r="N41" i="18"/>
  <c r="P41" i="18" s="1"/>
  <c r="M41" i="18"/>
  <c r="O40" i="18"/>
  <c r="N40" i="18"/>
  <c r="P40" i="18" s="1"/>
  <c r="M40" i="18"/>
  <c r="O39" i="18"/>
  <c r="N39" i="18"/>
  <c r="P39" i="18" s="1"/>
  <c r="M39" i="18"/>
  <c r="N37" i="18"/>
  <c r="O37" i="18"/>
  <c r="M37" i="18"/>
  <c r="M35" i="18"/>
  <c r="N35" i="18"/>
  <c r="P35" i="18" s="1"/>
  <c r="O35" i="18"/>
  <c r="N33" i="18"/>
  <c r="P33" i="18" s="1"/>
  <c r="O33" i="18"/>
  <c r="M33" i="18"/>
  <c r="O32" i="18"/>
  <c r="N32" i="18"/>
  <c r="M32" i="18"/>
  <c r="O31" i="18"/>
  <c r="N31" i="18"/>
  <c r="P31" i="18" s="1"/>
  <c r="M31" i="18"/>
  <c r="M30" i="18"/>
  <c r="O30" i="18"/>
  <c r="N30" i="18"/>
  <c r="N29" i="18"/>
  <c r="O29" i="18"/>
  <c r="M29" i="18"/>
  <c r="N28" i="18"/>
  <c r="O28" i="18"/>
  <c r="M28" i="18"/>
  <c r="M27" i="18"/>
  <c r="O27" i="18"/>
  <c r="N27" i="18"/>
  <c r="P32" i="18"/>
  <c r="P27" i="18"/>
  <c r="P45" i="18"/>
  <c r="Q27" i="18" l="1"/>
  <c r="Q34" i="18"/>
  <c r="Q46" i="18"/>
  <c r="Q45" i="18"/>
  <c r="Q44" i="18"/>
  <c r="Q41" i="18"/>
  <c r="Q40" i="18"/>
  <c r="Q39" i="18"/>
  <c r="Q35" i="18"/>
  <c r="Q33" i="18"/>
  <c r="Q32" i="18"/>
  <c r="Q31" i="18"/>
  <c r="P29" i="18"/>
  <c r="Q29" i="18" s="1"/>
  <c r="P42" i="18"/>
  <c r="Q42" i="18" s="1"/>
  <c r="P30" i="18"/>
  <c r="Q30" i="18" s="1"/>
  <c r="P47" i="18"/>
  <c r="Q47" i="18" s="1"/>
  <c r="P28" i="18"/>
  <c r="Q28" i="18" s="1"/>
  <c r="P43" i="18"/>
  <c r="Q43" i="18" s="1"/>
  <c r="P36" i="18"/>
  <c r="Q36" i="18" s="1"/>
  <c r="P38" i="18"/>
  <c r="Q38" i="18" s="1"/>
  <c r="P37" i="18"/>
  <c r="Q37" i="18" s="1"/>
</calcChain>
</file>

<file path=xl/sharedStrings.xml><?xml version="1.0" encoding="utf-8"?>
<sst xmlns="http://schemas.openxmlformats.org/spreadsheetml/2006/main" count="31" uniqueCount="29">
  <si>
    <t>C1, мкФ</t>
  </si>
  <si>
    <t>C2, мкФ</t>
  </si>
  <si>
    <t>R1, кОм</t>
  </si>
  <si>
    <t>R2, кОм</t>
  </si>
  <si>
    <t>R3, кОм</t>
  </si>
  <si>
    <t>K</t>
  </si>
  <si>
    <t>R4, кОм</t>
  </si>
  <si>
    <t>C3, пФ</t>
  </si>
  <si>
    <t>R5, кОм</t>
  </si>
  <si>
    <t>C4, пФ</t>
  </si>
  <si>
    <r>
      <t>X</t>
    </r>
    <r>
      <rPr>
        <vertAlign val="subscript"/>
        <sz val="10"/>
        <rFont val="Arial"/>
        <family val="2"/>
        <charset val="204"/>
      </rPr>
      <t>C1</t>
    </r>
    <r>
      <rPr>
        <sz val="10"/>
        <rFont val="Arial"/>
        <family val="2"/>
        <charset val="204"/>
      </rPr>
      <t>, Ом</t>
    </r>
  </si>
  <si>
    <r>
      <t>X</t>
    </r>
    <r>
      <rPr>
        <vertAlign val="subscript"/>
        <sz val="10"/>
        <rFont val="Arial"/>
        <family val="2"/>
        <charset val="204"/>
      </rPr>
      <t>C2</t>
    </r>
    <r>
      <rPr>
        <sz val="10"/>
        <rFont val="Arial"/>
        <family val="2"/>
        <charset val="204"/>
      </rPr>
      <t>, Ом</t>
    </r>
  </si>
  <si>
    <r>
      <t>X</t>
    </r>
    <r>
      <rPr>
        <vertAlign val="subscript"/>
        <sz val="10"/>
        <rFont val="Arial"/>
        <family val="2"/>
        <charset val="204"/>
      </rPr>
      <t>C3</t>
    </r>
    <r>
      <rPr>
        <sz val="10"/>
        <rFont val="Arial"/>
        <family val="2"/>
        <charset val="204"/>
      </rPr>
      <t>, Ом</t>
    </r>
  </si>
  <si>
    <r>
      <t>X</t>
    </r>
    <r>
      <rPr>
        <vertAlign val="subscript"/>
        <sz val="10"/>
        <rFont val="Arial"/>
        <family val="2"/>
        <charset val="204"/>
      </rPr>
      <t>C4</t>
    </r>
    <r>
      <rPr>
        <sz val="10"/>
        <rFont val="Arial"/>
        <family val="2"/>
        <charset val="204"/>
      </rPr>
      <t>, Ом</t>
    </r>
  </si>
  <si>
    <t>R6, Ом</t>
  </si>
  <si>
    <t>R7, Ом</t>
  </si>
  <si>
    <t>R8, Ом</t>
  </si>
  <si>
    <t>R9, Ом</t>
  </si>
  <si>
    <t>R48, Ом</t>
  </si>
  <si>
    <t>R64, Ом</t>
  </si>
  <si>
    <t>R67, Ом</t>
  </si>
  <si>
    <t>R68, Ом</t>
  </si>
  <si>
    <t>R489, Ом</t>
  </si>
  <si>
    <t>R678, Ом</t>
  </si>
  <si>
    <t>R679, Ом</t>
  </si>
  <si>
    <t>R688, Ом</t>
  </si>
  <si>
    <t>для α = 0</t>
  </si>
  <si>
    <t>f \ α</t>
  </si>
  <si>
    <t>Z, 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</si>
</sst>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3" x14ac:knownFonts="1">
    <font>
      <sz val="10"/>
      <name val="Arial"/>
    </font>
    <font>
      <sz val="10"/>
      <name val="Arial"/>
      <family val="2"/>
      <charset val="204"/>
    </font>
    <font>
      <vertAlign val="sub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300" b="0" i="0" baseline="0">
                <a:solidFill>
                  <a:sysClr val="windowText" lastClr="000000"/>
                </a:solidFill>
                <a:effectLst/>
              </a:rPr>
              <a:t>График зависимости коэффициента передачи регулятора тембра от частоты входного сигнала и </a:t>
            </a:r>
            <a:r>
              <a:rPr lang="ru-RU" sz="1300" b="0" i="0" u="none" strike="noStrike" baseline="0">
                <a:effectLst/>
              </a:rPr>
              <a:t>величин, пропорциональных углу поворота движков потенциометров</a:t>
            </a:r>
            <a:r>
              <a:rPr lang="ru-RU" sz="1300" b="0" i="0" baseline="0">
                <a:solidFill>
                  <a:sysClr val="windowText" lastClr="000000"/>
                </a:solidFill>
                <a:effectLst/>
              </a:rPr>
              <a:t>, </a:t>
            </a:r>
            <a:r>
              <a:rPr lang="el-GR" sz="1300" b="0" i="0" baseline="0">
                <a:solidFill>
                  <a:sysClr val="windowText" lastClr="000000"/>
                </a:solidFill>
                <a:effectLst/>
              </a:rPr>
              <a:t>α</a:t>
            </a:r>
            <a:r>
              <a:rPr lang="ru-RU" sz="1300" b="0" i="0" baseline="0">
                <a:solidFill>
                  <a:sysClr val="windowText" lastClr="000000"/>
                </a:solidFill>
                <a:effectLst/>
              </a:rPr>
              <a:t> = </a:t>
            </a:r>
            <a:r>
              <a:rPr lang="en-US" sz="1300" b="0" i="0" u="none" strike="noStrike" baseline="0">
                <a:effectLst/>
              </a:rPr>
              <a:t>β =</a:t>
            </a:r>
            <a:r>
              <a:rPr lang="en-US" sz="1300" b="1" i="0" u="none" strike="noStrike" baseline="0">
                <a:effectLst/>
              </a:rPr>
              <a:t> </a:t>
            </a:r>
            <a:r>
              <a:rPr lang="en-US" sz="1300" b="0" i="0" baseline="0">
                <a:solidFill>
                  <a:sysClr val="windowText" lastClr="000000"/>
                </a:solidFill>
                <a:effectLst/>
              </a:rPr>
              <a:t>0.91</a:t>
            </a:r>
            <a:endParaRPr lang="en-IL" sz="13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176477777777777"/>
          <c:y val="7.8395061728395062E-3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8086000000000002E-2"/>
          <c:y val="9.2280092592592608E-2"/>
          <c:w val="0.92869033333333328"/>
          <c:h val="0.85988441358024692"/>
        </c:manualLayout>
      </c:layout>
      <c:scatterChart>
        <c:scatterStyle val="smoothMarker"/>
        <c:varyColors val="0"/>
        <c:ser>
          <c:idx val="10"/>
          <c:order val="0"/>
          <c:tx>
            <c:v>α,β = 0.91</c:v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D5-42E6-A722-75FBCB8F4A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D5-42E6-A722-75FBCB8F4A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D5-42E6-A722-75FBCB8F4A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D5-42E6-A722-75FBCB8F4A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D5-42E6-A722-75FBCB8F4A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D5-42E6-A722-75FBCB8F4A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D5-42E6-A722-75FBCB8F4A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8D5-42E6-A722-75FBCB8F4A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D5-42E6-A722-75FBCB8F4A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D5-42E6-A722-75FBCB8F4A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D5-42E6-A722-75FBCB8F4A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D5-42E6-A722-75FBCB8F4A27}"/>
                </c:ext>
              </c:extLst>
            </c:dLbl>
            <c:dLbl>
              <c:idx val="12"/>
              <c:layout>
                <c:manualLayout>
                  <c:x val="-0.19050000000000006"/>
                  <c:y val="-6.467592592592599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D5-42E6-A722-75FBCB8F4A2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D5-42E6-A722-75FBCB8F4A2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D5-42E6-A722-75FBCB8F4A2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D5-42E6-A722-75FBCB8F4A2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D5-42E6-A722-75FBCB8F4A2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D5-42E6-A722-75FBCB8F4A2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D5-42E6-A722-75FBCB8F4A2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D5-42E6-A722-75FBCB8F4A2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D5-42E6-A722-75FBCB8F4A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тембра'!$AL$27:$AL$47</c:f>
              <c:numCache>
                <c:formatCode>General</c:formatCode>
                <c:ptCount val="21"/>
                <c:pt idx="0">
                  <c:v>9.0303299563426698E-2</c:v>
                </c:pt>
                <c:pt idx="1">
                  <c:v>9.0314360075449601E-2</c:v>
                </c:pt>
                <c:pt idx="2">
                  <c:v>9.0335575605908075E-2</c:v>
                </c:pt>
                <c:pt idx="3">
                  <c:v>9.0374688638314118E-2</c:v>
                </c:pt>
                <c:pt idx="4">
                  <c:v>9.0392741906863361E-2</c:v>
                </c:pt>
                <c:pt idx="5">
                  <c:v>9.0470513543363468E-2</c:v>
                </c:pt>
                <c:pt idx="6">
                  <c:v>9.0581136784912669E-2</c:v>
                </c:pt>
                <c:pt idx="7">
                  <c:v>9.0705433690863452E-2</c:v>
                </c:pt>
                <c:pt idx="8">
                  <c:v>9.07420596567938E-2</c:v>
                </c:pt>
                <c:pt idx="9">
                  <c:v>9.0825542661180217E-2</c:v>
                </c:pt>
                <c:pt idx="10">
                  <c:v>9.0849245185320476E-2</c:v>
                </c:pt>
                <c:pt idx="11">
                  <c:v>9.0812465479147952E-2</c:v>
                </c:pt>
                <c:pt idx="12" formatCode="0.0000">
                  <c:v>9.0788488752926694E-2</c:v>
                </c:pt>
                <c:pt idx="13">
                  <c:v>9.0680125897101463E-2</c:v>
                </c:pt>
                <c:pt idx="14">
                  <c:v>9.0536662845321469E-2</c:v>
                </c:pt>
                <c:pt idx="15">
                  <c:v>9.0392446628839024E-2</c:v>
                </c:pt>
                <c:pt idx="16">
                  <c:v>9.0351472371796276E-2</c:v>
                </c:pt>
                <c:pt idx="17">
                  <c:v>9.0249745110550506E-2</c:v>
                </c:pt>
                <c:pt idx="18">
                  <c:v>9.018561291744337E-2</c:v>
                </c:pt>
                <c:pt idx="19">
                  <c:v>9.0149194323560985E-2</c:v>
                </c:pt>
                <c:pt idx="20">
                  <c:v>9.0141512297008008E-2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C8D5-42E6-A722-75FBCB8F4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1781616"/>
        <c:axId val="1"/>
      </c:scatterChart>
      <c:valAx>
        <c:axId val="161781616"/>
        <c:scaling>
          <c:logBase val="10"/>
          <c:orientation val="minMax"/>
          <c:max val="100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Freq</a:t>
                </a:r>
                <a:r>
                  <a:rPr lang="ru-RU">
                    <a:solidFill>
                      <a:sysClr val="windowText" lastClr="000000"/>
                    </a:solidFill>
                  </a:rPr>
                  <a:t>, </a:t>
                </a:r>
                <a:r>
                  <a:rPr lang="en-US">
                    <a:solidFill>
                      <a:sysClr val="windowText" lastClr="000000"/>
                    </a:solidFill>
                  </a:rPr>
                  <a:t>Hz</a:t>
                </a:r>
              </a:p>
            </c:rich>
          </c:tx>
          <c:layout>
            <c:manualLayout>
              <c:xMode val="edge"/>
              <c:yMode val="edge"/>
              <c:x val="0.90590766666666667"/>
              <c:y val="0.91151080246913585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n-IL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  <c:max val="1"/>
          <c:min val="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chemeClr val="tx1"/>
                    </a:solidFill>
                  </a:rPr>
                  <a:t>К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8538666666666667E-2"/>
              <c:y val="0.1075445987654321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617816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300" b="0" i="0" baseline="0">
                <a:effectLst/>
              </a:rPr>
              <a:t>График зависимости коэффициента ослабления, вносимого регулятором тембра от частоты входного сигнала</a:t>
            </a:r>
            <a:r>
              <a:rPr lang="en-US" sz="1300" b="0" i="0" baseline="0">
                <a:effectLst/>
              </a:rPr>
              <a:t> </a:t>
            </a:r>
            <a:r>
              <a:rPr lang="ru-RU" sz="1300" b="0" i="0" baseline="0">
                <a:effectLst/>
              </a:rPr>
              <a:t>и величины, пропорциональной углу поворота движков потенциометров </a:t>
            </a:r>
            <a:r>
              <a:rPr lang="el-GR" sz="1300" b="0" i="0" baseline="0">
                <a:effectLst/>
              </a:rPr>
              <a:t>α</a:t>
            </a:r>
            <a:r>
              <a:rPr lang="ru-RU" sz="1300" b="0" i="0" baseline="0">
                <a:effectLst/>
              </a:rPr>
              <a:t>, </a:t>
            </a:r>
            <a:r>
              <a:rPr lang="en-US" sz="1300" b="0" i="0" baseline="0">
                <a:effectLst/>
              </a:rPr>
              <a:t>β</a:t>
            </a:r>
            <a:endParaRPr lang="en-IL" sz="1300">
              <a:effectLst/>
            </a:endParaRPr>
          </a:p>
        </c:rich>
      </c:tx>
      <c:layout>
        <c:manualLayout>
          <c:xMode val="edge"/>
          <c:yMode val="edge"/>
          <c:x val="6.2742555555555538E-2"/>
          <c:y val="3.9197530864197531E-3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8086000000000002E-2"/>
          <c:y val="9.2280092592592594E-2"/>
          <c:w val="0.82709033333333326"/>
          <c:h val="0.85988441358024692"/>
        </c:manualLayout>
      </c:layout>
      <c:scatterChart>
        <c:scatterStyle val="smoothMarker"/>
        <c:varyColors val="0"/>
        <c:ser>
          <c:idx val="0"/>
          <c:order val="0"/>
          <c:tx>
            <c:v>α,β = 0.00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тембра'!$AA$27:$AA$47</c:f>
              <c:numCache>
                <c:formatCode>General</c:formatCode>
                <c:ptCount val="21"/>
                <c:pt idx="0">
                  <c:v>0.68022017256160161</c:v>
                </c:pt>
                <c:pt idx="1">
                  <c:v>0.65468883570707981</c:v>
                </c:pt>
                <c:pt idx="2">
                  <c:v>0.60953577966833272</c:v>
                </c:pt>
                <c:pt idx="3">
                  <c:v>0.5373612414435236</c:v>
                </c:pt>
                <c:pt idx="4">
                  <c:v>0.50807658568599556</c:v>
                </c:pt>
                <c:pt idx="5">
                  <c:v>0.40379117009663346</c:v>
                </c:pt>
                <c:pt idx="6">
                  <c:v>0.29722548117646724</c:v>
                </c:pt>
                <c:pt idx="7">
                  <c:v>0.21211016921880238</c:v>
                </c:pt>
                <c:pt idx="8">
                  <c:v>0.19155846116409558</c:v>
                </c:pt>
                <c:pt idx="9">
                  <c:v>0.14996228677888571</c:v>
                </c:pt>
                <c:pt idx="10">
                  <c:v>0.13972900877869901</c:v>
                </c:pt>
                <c:pt idx="11">
                  <c:v>0.15998699685173171</c:v>
                </c:pt>
                <c:pt idx="12">
                  <c:v>0.17365329376133162</c:v>
                </c:pt>
                <c:pt idx="13">
                  <c:v>0.2423821560329612</c:v>
                </c:pt>
                <c:pt idx="14">
                  <c:v>0.35516812462822434</c:v>
                </c:pt>
                <c:pt idx="15">
                  <c:v>0.50449560313963249</c:v>
                </c:pt>
                <c:pt idx="16">
                  <c:v>0.55602576134800374</c:v>
                </c:pt>
                <c:pt idx="17">
                  <c:v>0.70800265341856161</c:v>
                </c:pt>
                <c:pt idx="18">
                  <c:v>0.82670232168385549</c:v>
                </c:pt>
                <c:pt idx="19">
                  <c:v>0.90441994899238365</c:v>
                </c:pt>
                <c:pt idx="20">
                  <c:v>0.92192683517176488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2C-49D8-92A3-4DB8E4F77450}"/>
            </c:ext>
          </c:extLst>
        </c:ser>
        <c:ser>
          <c:idx val="1"/>
          <c:order val="1"/>
          <c:tx>
            <c:v>α,β = 0.10</c:v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тембра'!$AB$27:$AB$47</c:f>
              <c:numCache>
                <c:formatCode>General</c:formatCode>
                <c:ptCount val="21"/>
                <c:pt idx="0">
                  <c:v>0.61266782881978588</c:v>
                </c:pt>
                <c:pt idx="1">
                  <c:v>0.58764240921287536</c:v>
                </c:pt>
                <c:pt idx="2">
                  <c:v>0.54384155539162182</c:v>
                </c:pt>
                <c:pt idx="3">
                  <c:v>0.47502341994356673</c:v>
                </c:pt>
                <c:pt idx="4">
                  <c:v>0.44751410214260023</c:v>
                </c:pt>
                <c:pt idx="5">
                  <c:v>0.35146607691222742</c:v>
                </c:pt>
                <c:pt idx="6">
                  <c:v>0.25644531727008923</c:v>
                </c:pt>
                <c:pt idx="7">
                  <c:v>0.18314395719331403</c:v>
                </c:pt>
                <c:pt idx="8">
                  <c:v>0.16593700787721363</c:v>
                </c:pt>
                <c:pt idx="9">
                  <c:v>0.13257265497569071</c:v>
                </c:pt>
                <c:pt idx="10">
                  <c:v>0.12723323082347246</c:v>
                </c:pt>
                <c:pt idx="11">
                  <c:v>0.14899218410314632</c:v>
                </c:pt>
                <c:pt idx="12">
                  <c:v>0.16225938654685346</c:v>
                </c:pt>
                <c:pt idx="13">
                  <c:v>0.22563122662887497</c:v>
                </c:pt>
                <c:pt idx="14">
                  <c:v>0.3234453636486378</c:v>
                </c:pt>
                <c:pt idx="15">
                  <c:v>0.44464714309426773</c:v>
                </c:pt>
                <c:pt idx="16">
                  <c:v>0.48456602123798104</c:v>
                </c:pt>
                <c:pt idx="17">
                  <c:v>0.59716189748051662</c:v>
                </c:pt>
                <c:pt idx="18">
                  <c:v>0.68017109496069172</c:v>
                </c:pt>
                <c:pt idx="19">
                  <c:v>0.73235565330101937</c:v>
                </c:pt>
                <c:pt idx="20">
                  <c:v>0.74388514618067836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2C-49D8-92A3-4DB8E4F77450}"/>
            </c:ext>
          </c:extLst>
        </c:ser>
        <c:ser>
          <c:idx val="2"/>
          <c:order val="2"/>
          <c:tx>
            <c:v>α,β = 0.20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тембра'!$AC$27:$AC$47</c:f>
              <c:numCache>
                <c:formatCode>General</c:formatCode>
                <c:ptCount val="21"/>
                <c:pt idx="0">
                  <c:v>0.54672993253285629</c:v>
                </c:pt>
                <c:pt idx="1">
                  <c:v>0.52358621369495872</c:v>
                </c:pt>
                <c:pt idx="2">
                  <c:v>0.48332538253785995</c:v>
                </c:pt>
                <c:pt idx="3">
                  <c:v>0.42070182858453198</c:v>
                </c:pt>
                <c:pt idx="4">
                  <c:v>0.39588547174196204</c:v>
                </c:pt>
                <c:pt idx="5">
                  <c:v>0.31022707127340238</c:v>
                </c:pt>
                <c:pt idx="6">
                  <c:v>0.22709961564302103</c:v>
                </c:pt>
                <c:pt idx="7">
                  <c:v>0.16440943718327372</c:v>
                </c:pt>
                <c:pt idx="8">
                  <c:v>0.1500026386565087</c:v>
                </c:pt>
                <c:pt idx="9">
                  <c:v>0.12308839834689682</c:v>
                </c:pt>
                <c:pt idx="10">
                  <c:v>0.12085541409639873</c:v>
                </c:pt>
                <c:pt idx="11">
                  <c:v>0.14228736862699229</c:v>
                </c:pt>
                <c:pt idx="12">
                  <c:v>0.15459519551009165</c:v>
                </c:pt>
                <c:pt idx="13">
                  <c:v>0.21140617401467043</c:v>
                </c:pt>
                <c:pt idx="14">
                  <c:v>0.29523258637693245</c:v>
                </c:pt>
                <c:pt idx="15">
                  <c:v>0.39386748720656667</c:v>
                </c:pt>
                <c:pt idx="16">
                  <c:v>0.42518533260473484</c:v>
                </c:pt>
                <c:pt idx="17">
                  <c:v>0.51059923444312016</c:v>
                </c:pt>
                <c:pt idx="18">
                  <c:v>0.5709470957503423</c:v>
                </c:pt>
                <c:pt idx="19">
                  <c:v>0.607805792991433</c:v>
                </c:pt>
                <c:pt idx="20">
                  <c:v>0.61584028981913941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2C-49D8-92A3-4DB8E4F77450}"/>
            </c:ext>
          </c:extLst>
        </c:ser>
        <c:ser>
          <c:idx val="3"/>
          <c:order val="3"/>
          <c:tx>
            <c:v>α,β = 0.30</c:v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тембра'!$AD$27:$AD$47</c:f>
              <c:numCache>
                <c:formatCode>General</c:formatCode>
                <c:ptCount val="21"/>
                <c:pt idx="0">
                  <c:v>0.48199358019605126</c:v>
                </c:pt>
                <c:pt idx="1">
                  <c:v>0.46172750417749814</c:v>
                </c:pt>
                <c:pt idx="2">
                  <c:v>0.42652921661665094</c:v>
                </c:pt>
                <c:pt idx="3">
                  <c:v>0.371927430769731</c:v>
                </c:pt>
                <c:pt idx="4">
                  <c:v>0.35034169874662102</c:v>
                </c:pt>
                <c:pt idx="5">
                  <c:v>0.27608356001058548</c:v>
                </c:pt>
                <c:pt idx="6">
                  <c:v>0.20448253145125028</c:v>
                </c:pt>
                <c:pt idx="7">
                  <c:v>0.15103160243651845</c:v>
                </c:pt>
                <c:pt idx="8">
                  <c:v>0.1388990458137177</c:v>
                </c:pt>
                <c:pt idx="9">
                  <c:v>0.1168114827623004</c:v>
                </c:pt>
                <c:pt idx="10">
                  <c:v>0.11623974279557978</c:v>
                </c:pt>
                <c:pt idx="11">
                  <c:v>0.13622846646496251</c:v>
                </c:pt>
                <c:pt idx="12">
                  <c:v>0.14732620862820739</c:v>
                </c:pt>
                <c:pt idx="13">
                  <c:v>0.19737202400974446</c:v>
                </c:pt>
                <c:pt idx="14">
                  <c:v>0.26862488668652296</c:v>
                </c:pt>
                <c:pt idx="15">
                  <c:v>0.34895037266359002</c:v>
                </c:pt>
                <c:pt idx="16">
                  <c:v>0.37370163938175288</c:v>
                </c:pt>
                <c:pt idx="17">
                  <c:v>0.439448576520171</c:v>
                </c:pt>
                <c:pt idx="18">
                  <c:v>0.48440956526644618</c:v>
                </c:pt>
                <c:pt idx="19">
                  <c:v>0.51128676590613609</c:v>
                </c:pt>
                <c:pt idx="20">
                  <c:v>0.5170880614212533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2C-49D8-92A3-4DB8E4F77450}"/>
            </c:ext>
          </c:extLst>
        </c:ser>
        <c:ser>
          <c:idx val="4"/>
          <c:order val="4"/>
          <c:tx>
            <c:v>α,β = 0.40</c:v>
          </c:tx>
          <c:spPr>
            <a:ln w="12700"/>
          </c:spPr>
          <c:marker>
            <c:symbol val="circle"/>
            <c:size val="3"/>
            <c:spPr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тембра'!$AE$27:$AE$47</c:f>
              <c:numCache>
                <c:formatCode>General</c:formatCode>
                <c:ptCount val="21"/>
                <c:pt idx="0">
                  <c:v>0.41806393839202782</c:v>
                </c:pt>
                <c:pt idx="1">
                  <c:v>0.40133749970186705</c:v>
                </c:pt>
                <c:pt idx="2">
                  <c:v>0.37219876917675543</c:v>
                </c:pt>
                <c:pt idx="3">
                  <c:v>0.32677751507956698</c:v>
                </c:pt>
                <c:pt idx="4">
                  <c:v>0.30874861804832127</c:v>
                </c:pt>
                <c:pt idx="5">
                  <c:v>0.24642609606549931</c:v>
                </c:pt>
                <c:pt idx="6">
                  <c:v>0.18594966798836582</c:v>
                </c:pt>
                <c:pt idx="7">
                  <c:v>0.14070401538442723</c:v>
                </c:pt>
                <c:pt idx="8">
                  <c:v>0.13047030541322727</c:v>
                </c:pt>
                <c:pt idx="9">
                  <c:v>0.1121022164959312</c:v>
                </c:pt>
                <c:pt idx="10">
                  <c:v>0.1122835040895435</c:v>
                </c:pt>
                <c:pt idx="11">
                  <c:v>0.13017098746949024</c:v>
                </c:pt>
                <c:pt idx="12">
                  <c:v>0.13991318135300462</c:v>
                </c:pt>
                <c:pt idx="13">
                  <c:v>0.18311147290336433</c:v>
                </c:pt>
                <c:pt idx="14">
                  <c:v>0.24284447209407747</c:v>
                </c:pt>
                <c:pt idx="15">
                  <c:v>0.30782345968038261</c:v>
                </c:pt>
                <c:pt idx="16">
                  <c:v>0.32735913080846213</c:v>
                </c:pt>
                <c:pt idx="17">
                  <c:v>0.37817731030806373</c:v>
                </c:pt>
                <c:pt idx="18">
                  <c:v>0.41205623247454926</c:v>
                </c:pt>
                <c:pt idx="19">
                  <c:v>0.43198007131921456</c:v>
                </c:pt>
                <c:pt idx="20">
                  <c:v>0.43624880208847805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D2C-49D8-92A3-4DB8E4F77450}"/>
            </c:ext>
          </c:extLst>
        </c:ser>
        <c:ser>
          <c:idx val="5"/>
          <c:order val="5"/>
          <c:tx>
            <c:v>α,β = 0.50</c:v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тембра'!$AF$27:$AF$47</c:f>
              <c:numCache>
                <c:formatCode>General</c:formatCode>
                <c:ptCount val="21"/>
                <c:pt idx="0">
                  <c:v>0.35455617375549225</c:v>
                </c:pt>
                <c:pt idx="1">
                  <c:v>0.34172246792123834</c:v>
                </c:pt>
                <c:pt idx="2">
                  <c:v>0.31918939358850057</c:v>
                </c:pt>
                <c:pt idx="3">
                  <c:v>0.28361435318862571</c:v>
                </c:pt>
                <c:pt idx="4">
                  <c:v>0.26933989532436226</c:v>
                </c:pt>
                <c:pt idx="5">
                  <c:v>0.21931681090531741</c:v>
                </c:pt>
                <c:pt idx="6">
                  <c:v>0.16977724720669468</c:v>
                </c:pt>
                <c:pt idx="7">
                  <c:v>0.13212692013310712</c:v>
                </c:pt>
                <c:pt idx="8">
                  <c:v>0.12356101247920689</c:v>
                </c:pt>
                <c:pt idx="9">
                  <c:v>0.10821668856990155</c:v>
                </c:pt>
                <c:pt idx="10">
                  <c:v>0.10855661955205789</c:v>
                </c:pt>
                <c:pt idx="11">
                  <c:v>0.12385029331955665</c:v>
                </c:pt>
                <c:pt idx="12">
                  <c:v>0.13210627536664948</c:v>
                </c:pt>
                <c:pt idx="13">
                  <c:v>0.1682826471014873</c:v>
                </c:pt>
                <c:pt idx="14">
                  <c:v>0.2171447406964197</c:v>
                </c:pt>
                <c:pt idx="15">
                  <c:v>0.26876317380998954</c:v>
                </c:pt>
                <c:pt idx="16">
                  <c:v>0.28397447790376878</c:v>
                </c:pt>
                <c:pt idx="17">
                  <c:v>0.32289348442273375</c:v>
                </c:pt>
                <c:pt idx="18">
                  <c:v>0.34832857576972664</c:v>
                </c:pt>
                <c:pt idx="19">
                  <c:v>0.36309993620012149</c:v>
                </c:pt>
                <c:pt idx="20">
                  <c:v>0.36624696820164276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D2C-49D8-92A3-4DB8E4F77450}"/>
            </c:ext>
          </c:extLst>
        </c:ser>
        <c:ser>
          <c:idx val="6"/>
          <c:order val="6"/>
          <c:tx>
            <c:v>α,β = 0.60</c:v>
          </c:tx>
          <c:spPr>
            <a:ln w="127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тембра'!$AG$27:$AG$47</c:f>
              <c:numCache>
                <c:formatCode>General</c:formatCode>
                <c:ptCount val="21"/>
                <c:pt idx="0">
                  <c:v>0.29108769428736142</c:v>
                </c:pt>
                <c:pt idx="1">
                  <c:v>0.28219692023608711</c:v>
                </c:pt>
                <c:pt idx="2">
                  <c:v>0.26638437684042071</c:v>
                </c:pt>
                <c:pt idx="3">
                  <c:v>0.24088167137200298</c:v>
                </c:pt>
                <c:pt idx="4">
                  <c:v>0.23045890654314555</c:v>
                </c:pt>
                <c:pt idx="5">
                  <c:v>0.19304676438256274</c:v>
                </c:pt>
                <c:pt idx="6">
                  <c:v>0.15458913087795295</c:v>
                </c:pt>
                <c:pt idx="7">
                  <c:v>0.12439372209387674</c:v>
                </c:pt>
                <c:pt idx="8">
                  <c:v>0.11740358463024972</c:v>
                </c:pt>
                <c:pt idx="9">
                  <c:v>0.10473058679268882</c:v>
                </c:pt>
                <c:pt idx="10">
                  <c:v>0.10483120975200357</c:v>
                </c:pt>
                <c:pt idx="11">
                  <c:v>0.11707986702592765</c:v>
                </c:pt>
                <c:pt idx="12">
                  <c:v>0.12369770624343024</c:v>
                </c:pt>
                <c:pt idx="13">
                  <c:v>0.15249301613625835</c:v>
                </c:pt>
                <c:pt idx="14">
                  <c:v>0.19070168513353089</c:v>
                </c:pt>
                <c:pt idx="15">
                  <c:v>0.23013990228268633</c:v>
                </c:pt>
                <c:pt idx="16">
                  <c:v>0.24157927556747485</c:v>
                </c:pt>
                <c:pt idx="17">
                  <c:v>0.27047345792265798</c:v>
                </c:pt>
                <c:pt idx="18">
                  <c:v>0.28906996611869157</c:v>
                </c:pt>
                <c:pt idx="19">
                  <c:v>0.29976721488312935</c:v>
                </c:pt>
                <c:pt idx="20">
                  <c:v>0.30203659784709652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D2C-49D8-92A3-4DB8E4F77450}"/>
            </c:ext>
          </c:extLst>
        </c:ser>
        <c:ser>
          <c:idx val="7"/>
          <c:order val="7"/>
          <c:tx>
            <c:v>α,β = 0.70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тембра'!$AH$27:$AH$47</c:f>
              <c:numCache>
                <c:formatCode>General</c:formatCode>
                <c:ptCount val="21"/>
                <c:pt idx="0">
                  <c:v>0.22727037128460917</c:v>
                </c:pt>
                <c:pt idx="1">
                  <c:v>0.22205671401054719</c:v>
                </c:pt>
                <c:pt idx="2">
                  <c:v>0.21261309265287537</c:v>
                </c:pt>
                <c:pt idx="3">
                  <c:v>0.19690359022206125</c:v>
                </c:pt>
                <c:pt idx="4">
                  <c:v>0.19030638579192122</c:v>
                </c:pt>
                <c:pt idx="5">
                  <c:v>0.16573172822949081</c:v>
                </c:pt>
                <c:pt idx="6">
                  <c:v>0.13890732285232135</c:v>
                </c:pt>
                <c:pt idx="7">
                  <c:v>0.11661597632335911</c:v>
                </c:pt>
                <c:pt idx="8">
                  <c:v>0.11127803031881384</c:v>
                </c:pt>
                <c:pt idx="9">
                  <c:v>0.10130514568205033</c:v>
                </c:pt>
                <c:pt idx="10">
                  <c:v>0.10093802216564912</c:v>
                </c:pt>
                <c:pt idx="11">
                  <c:v>0.1096723187665246</c:v>
                </c:pt>
                <c:pt idx="12">
                  <c:v>0.11445472323241579</c:v>
                </c:pt>
                <c:pt idx="13">
                  <c:v>0.13523595168876704</c:v>
                </c:pt>
                <c:pt idx="14">
                  <c:v>0.16249977107087202</c:v>
                </c:pt>
                <c:pt idx="15">
                  <c:v>0.19016947285861119</c:v>
                </c:pt>
                <c:pt idx="16">
                  <c:v>0.19810174368937017</c:v>
                </c:pt>
                <c:pt idx="17">
                  <c:v>0.21794897366914312</c:v>
                </c:pt>
                <c:pt idx="18">
                  <c:v>0.23058036923163119</c:v>
                </c:pt>
                <c:pt idx="19">
                  <c:v>0.23779608126877869</c:v>
                </c:pt>
                <c:pt idx="20">
                  <c:v>0.23932217185397678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D2C-49D8-92A3-4DB8E4F77450}"/>
            </c:ext>
          </c:extLst>
        </c:ser>
        <c:ser>
          <c:idx val="8"/>
          <c:order val="8"/>
          <c:tx>
            <c:v>α,β = 0.80</c:v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3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тембра'!$AI$27:$AI$47</c:f>
              <c:numCache>
                <c:formatCode>General</c:formatCode>
                <c:ptCount val="21"/>
                <c:pt idx="0">
                  <c:v>0.16270240498532329</c:v>
                </c:pt>
                <c:pt idx="1">
                  <c:v>0.16054978297254624</c:v>
                </c:pt>
                <c:pt idx="2">
                  <c:v>0.15655575044235054</c:v>
                </c:pt>
                <c:pt idx="3">
                  <c:v>0.14962632049668817</c:v>
                </c:pt>
                <c:pt idx="4">
                  <c:v>0.14660406305322612</c:v>
                </c:pt>
                <c:pt idx="5">
                  <c:v>0.13471036272513526</c:v>
                </c:pt>
                <c:pt idx="6">
                  <c:v>0.12044615237677861</c:v>
                </c:pt>
                <c:pt idx="7">
                  <c:v>0.10738171908975569</c:v>
                </c:pt>
                <c:pt idx="8">
                  <c:v>0.10405200181928229</c:v>
                </c:pt>
                <c:pt idx="9">
                  <c:v>9.7457891982846837E-2</c:v>
                </c:pt>
                <c:pt idx="10">
                  <c:v>9.6671987506945181E-2</c:v>
                </c:pt>
                <c:pt idx="11">
                  <c:v>0.10139354778064152</c:v>
                </c:pt>
                <c:pt idx="12">
                  <c:v>0.10407499209966013</c:v>
                </c:pt>
                <c:pt idx="13">
                  <c:v>0.11580959238553448</c:v>
                </c:pt>
                <c:pt idx="14">
                  <c:v>0.13115484162619798</c:v>
                </c:pt>
                <c:pt idx="15">
                  <c:v>0.14657771278464632</c:v>
                </c:pt>
                <c:pt idx="16">
                  <c:v>0.15096700780197919</c:v>
                </c:pt>
                <c:pt idx="17">
                  <c:v>0.1618840751590977</c:v>
                </c:pt>
                <c:pt idx="18">
                  <c:v>0.16878275126332321</c:v>
                </c:pt>
                <c:pt idx="19">
                  <c:v>0.17270630400211978</c:v>
                </c:pt>
                <c:pt idx="20">
                  <c:v>0.17353450023301659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D2C-49D8-92A3-4DB8E4F77450}"/>
            </c:ext>
          </c:extLst>
        </c:ser>
        <c:ser>
          <c:idx val="20"/>
          <c:order val="9"/>
          <c:tx>
            <c:v>α,β = 0.85</c:v>
          </c:tx>
          <c:spPr>
            <a:ln w="127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тембра'!$AJ$27:$AJ$47</c:f>
              <c:numCache>
                <c:formatCode>General</c:formatCode>
                <c:ptCount val="21"/>
                <c:pt idx="0">
                  <c:v>0.1300054713404028</c:v>
                </c:pt>
                <c:pt idx="1">
                  <c:v>0.12902737799412367</c:v>
                </c:pt>
                <c:pt idx="2">
                  <c:v>0.12718649344105182</c:v>
                </c:pt>
                <c:pt idx="3">
                  <c:v>0.12390949872174395</c:v>
                </c:pt>
                <c:pt idx="4">
                  <c:v>0.12244600511382138</c:v>
                </c:pt>
                <c:pt idx="5">
                  <c:v>0.1164725030475923</c:v>
                </c:pt>
                <c:pt idx="6">
                  <c:v>0.10881752117008019</c:v>
                </c:pt>
                <c:pt idx="7">
                  <c:v>0.10126286536271738</c:v>
                </c:pt>
                <c:pt idx="8">
                  <c:v>9.923719948436481E-2</c:v>
                </c:pt>
                <c:pt idx="9">
                  <c:v>9.5028277909153969E-2</c:v>
                </c:pt>
                <c:pt idx="10">
                  <c:v>9.4271052548457579E-2</c:v>
                </c:pt>
                <c:pt idx="11">
                  <c:v>9.6822697654326495E-2</c:v>
                </c:pt>
                <c:pt idx="12">
                  <c:v>9.8328324920889998E-2</c:v>
                </c:pt>
                <c:pt idx="13">
                  <c:v>0.10497810091656462</c:v>
                </c:pt>
                <c:pt idx="14">
                  <c:v>0.11369692596264509</c:v>
                </c:pt>
                <c:pt idx="15">
                  <c:v>0.12244570860614531</c:v>
                </c:pt>
                <c:pt idx="16">
                  <c:v>0.12493132184871605</c:v>
                </c:pt>
                <c:pt idx="17">
                  <c:v>0.13110415619031368</c:v>
                </c:pt>
                <c:pt idx="18">
                  <c:v>0.13499759226465269</c:v>
                </c:pt>
                <c:pt idx="19">
                  <c:v>0.13720933828029724</c:v>
                </c:pt>
                <c:pt idx="20">
                  <c:v>0.13767595576290412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912-4ADE-BA1C-712B907D11DF}"/>
            </c:ext>
          </c:extLst>
        </c:ser>
        <c:ser>
          <c:idx val="9"/>
          <c:order val="10"/>
          <c:tx>
            <c:v>α,β = 0.90</c:v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тембра'!$AK$27:$AK$47</c:f>
              <c:numCache>
                <c:formatCode>General</c:formatCode>
                <c:ptCount val="21"/>
                <c:pt idx="0">
                  <c:v>9.6959465428290634E-2</c:v>
                </c:pt>
                <c:pt idx="1">
                  <c:v>9.6841799687500341E-2</c:v>
                </c:pt>
                <c:pt idx="2">
                  <c:v>9.6616838551752737E-2</c:v>
                </c:pt>
                <c:pt idx="3">
                  <c:v>9.6204633523387525E-2</c:v>
                </c:pt>
                <c:pt idx="4">
                  <c:v>9.6015479070420948E-2</c:v>
                </c:pt>
                <c:pt idx="5">
                  <c:v>9.5208583430875335E-2</c:v>
                </c:pt>
                <c:pt idx="6">
                  <c:v>9.4083149647962327E-2</c:v>
                </c:pt>
                <c:pt idx="7">
                  <c:v>9.2850676362031467E-2</c:v>
                </c:pt>
                <c:pt idx="8">
                  <c:v>9.2494471401672149E-2</c:v>
                </c:pt>
                <c:pt idx="9">
                  <c:v>9.1698260112680202E-2</c:v>
                </c:pt>
                <c:pt idx="10">
                  <c:v>9.1488902941952416E-2</c:v>
                </c:pt>
                <c:pt idx="11">
                  <c:v>9.1864265569457884E-2</c:v>
                </c:pt>
                <c:pt idx="12">
                  <c:v>9.2103034625255084E-2</c:v>
                </c:pt>
                <c:pt idx="13">
                  <c:v>9.3176287899148294E-2</c:v>
                </c:pt>
                <c:pt idx="14">
                  <c:v>9.4593828131326843E-2</c:v>
                </c:pt>
                <c:pt idx="15">
                  <c:v>9.6017890704214376E-2</c:v>
                </c:pt>
                <c:pt idx="16">
                  <c:v>9.642241655820491E-2</c:v>
                </c:pt>
                <c:pt idx="17">
                  <c:v>9.742665475583355E-2</c:v>
                </c:pt>
                <c:pt idx="18">
                  <c:v>9.805971632727932E-2</c:v>
                </c:pt>
                <c:pt idx="19">
                  <c:v>9.8419200945391569E-2</c:v>
                </c:pt>
                <c:pt idx="20">
                  <c:v>9.8495028717301467E-2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D2C-49D8-92A3-4DB8E4F77450}"/>
            </c:ext>
          </c:extLst>
        </c:ser>
        <c:ser>
          <c:idx val="15"/>
          <c:order val="11"/>
          <c:tx>
            <c:v>α,β = 0.91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тембра'!$AL$27:$AL$47</c:f>
              <c:numCache>
                <c:formatCode>General</c:formatCode>
                <c:ptCount val="21"/>
                <c:pt idx="0">
                  <c:v>9.0303299563426698E-2</c:v>
                </c:pt>
                <c:pt idx="1">
                  <c:v>9.0314360075449601E-2</c:v>
                </c:pt>
                <c:pt idx="2">
                  <c:v>9.0335575605908075E-2</c:v>
                </c:pt>
                <c:pt idx="3">
                  <c:v>9.0374688638314118E-2</c:v>
                </c:pt>
                <c:pt idx="4">
                  <c:v>9.0392741906863361E-2</c:v>
                </c:pt>
                <c:pt idx="5">
                  <c:v>9.0470513543363468E-2</c:v>
                </c:pt>
                <c:pt idx="6">
                  <c:v>9.0581136784912669E-2</c:v>
                </c:pt>
                <c:pt idx="7">
                  <c:v>9.0705433690863452E-2</c:v>
                </c:pt>
                <c:pt idx="8">
                  <c:v>9.07420596567938E-2</c:v>
                </c:pt>
                <c:pt idx="9">
                  <c:v>9.0825542661180217E-2</c:v>
                </c:pt>
                <c:pt idx="10">
                  <c:v>9.0849245185320476E-2</c:v>
                </c:pt>
                <c:pt idx="11">
                  <c:v>9.0812465479147952E-2</c:v>
                </c:pt>
                <c:pt idx="12" formatCode="0.0000">
                  <c:v>9.0788488752926694E-2</c:v>
                </c:pt>
                <c:pt idx="13">
                  <c:v>9.0680125897101463E-2</c:v>
                </c:pt>
                <c:pt idx="14">
                  <c:v>9.0536662845321469E-2</c:v>
                </c:pt>
                <c:pt idx="15">
                  <c:v>9.0392446628839024E-2</c:v>
                </c:pt>
                <c:pt idx="16">
                  <c:v>9.0351472371796276E-2</c:v>
                </c:pt>
                <c:pt idx="17">
                  <c:v>9.0249745110550506E-2</c:v>
                </c:pt>
                <c:pt idx="18">
                  <c:v>9.018561291744337E-2</c:v>
                </c:pt>
                <c:pt idx="19">
                  <c:v>9.0149194323560985E-2</c:v>
                </c:pt>
                <c:pt idx="20">
                  <c:v>9.0141512297008008E-2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12-4ADE-BA1C-712B907D11DF}"/>
            </c:ext>
          </c:extLst>
        </c:ser>
        <c:ser>
          <c:idx val="11"/>
          <c:order val="12"/>
          <c:tx>
            <c:v>α,β = 0.92</c:v>
          </c:tx>
          <c:spPr>
            <a:ln w="127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тембра'!$AM$27:$AM$47</c:f>
              <c:numCache>
                <c:formatCode>General</c:formatCode>
                <c:ptCount val="21"/>
                <c:pt idx="0">
                  <c:v>8.3630373428191171E-2</c:v>
                </c:pt>
                <c:pt idx="1">
                  <c:v>8.3754418891147098E-2</c:v>
                </c:pt>
                <c:pt idx="2">
                  <c:v>8.3993141426813633E-2</c:v>
                </c:pt>
                <c:pt idx="3">
                  <c:v>8.4435996883346465E-2</c:v>
                </c:pt>
                <c:pt idx="4">
                  <c:v>8.4641622315766107E-2</c:v>
                </c:pt>
                <c:pt idx="5">
                  <c:v>8.5536469480902058E-2</c:v>
                </c:pt>
                <c:pt idx="6">
                  <c:v>8.6835809774715333E-2</c:v>
                </c:pt>
                <c:pt idx="7">
                  <c:v>8.8336758049289282E-2</c:v>
                </c:pt>
                <c:pt idx="8">
                  <c:v>8.8788546496576456E-2</c:v>
                </c:pt>
                <c:pt idx="9">
                  <c:v>8.9841120858760309E-2</c:v>
                </c:pt>
                <c:pt idx="10">
                  <c:v>9.0164381776228042E-2</c:v>
                </c:pt>
                <c:pt idx="11">
                  <c:v>8.9734970872309097E-2</c:v>
                </c:pt>
                <c:pt idx="12">
                  <c:v>8.9446408674159594E-2</c:v>
                </c:pt>
                <c:pt idx="13">
                  <c:v>8.8133681435795988E-2</c:v>
                </c:pt>
                <c:pt idx="14">
                  <c:v>8.6390832309361162E-2</c:v>
                </c:pt>
                <c:pt idx="15">
                  <c:v>8.4637404980901387E-2</c:v>
                </c:pt>
                <c:pt idx="16">
                  <c:v>8.4139094912005913E-2</c:v>
                </c:pt>
                <c:pt idx="17">
                  <c:v>8.2901761648863564E-2</c:v>
                </c:pt>
                <c:pt idx="18">
                  <c:v>8.212160252999344E-2</c:v>
                </c:pt>
                <c:pt idx="19">
                  <c:v>8.1678545294568597E-2</c:v>
                </c:pt>
                <c:pt idx="20">
                  <c:v>8.1585085579420472E-2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D2C-49D8-92A3-4DB8E4F77450}"/>
            </c:ext>
          </c:extLst>
        </c:ser>
        <c:ser>
          <c:idx val="16"/>
          <c:order val="13"/>
          <c:tx>
            <c:v>α,β = 0.93</c:v>
          </c:tx>
          <c:spPr>
            <a:ln w="12700">
              <a:solidFill>
                <a:srgbClr val="92D05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тембра'!$AN$27:$AN$47</c:f>
              <c:numCache>
                <c:formatCode>General</c:formatCode>
                <c:ptCount val="21"/>
                <c:pt idx="0">
                  <c:v>7.6940204465855699E-2</c:v>
                </c:pt>
                <c:pt idx="1">
                  <c:v>7.716091433144949E-2</c:v>
                </c:pt>
                <c:pt idx="2">
                  <c:v>7.7587076924568399E-2</c:v>
                </c:pt>
                <c:pt idx="3">
                  <c:v>7.8382639902494042E-2</c:v>
                </c:pt>
                <c:pt idx="4">
                  <c:v>7.8754270175538182E-2</c:v>
                </c:pt>
                <c:pt idx="5">
                  <c:v>8.038853899116262E-2</c:v>
                </c:pt>
                <c:pt idx="6">
                  <c:v>8.2813354592759542E-2</c:v>
                </c:pt>
                <c:pt idx="7">
                  <c:v>8.5699398053216802E-2</c:v>
                </c:pt>
                <c:pt idx="8">
                  <c:v>8.6588726141008876E-2</c:v>
                </c:pt>
                <c:pt idx="9">
                  <c:v>8.8712587876223825E-2</c:v>
                </c:pt>
                <c:pt idx="10">
                  <c:v>8.9420071302425699E-2</c:v>
                </c:pt>
                <c:pt idx="11">
                  <c:v>8.8627303004655142E-2</c:v>
                </c:pt>
                <c:pt idx="12">
                  <c:v>8.8073600881156289E-2</c:v>
                </c:pt>
                <c:pt idx="13">
                  <c:v>8.553435825290312E-2</c:v>
                </c:pt>
                <c:pt idx="14">
                  <c:v>8.2151583490266883E-2</c:v>
                </c:pt>
                <c:pt idx="15">
                  <c:v>7.8744842298081805E-2</c:v>
                </c:pt>
                <c:pt idx="16">
                  <c:v>7.7776333545698184E-2</c:v>
                </c:pt>
                <c:pt idx="17">
                  <c:v>7.5370987476969575E-2</c:v>
                </c:pt>
                <c:pt idx="18">
                  <c:v>7.3854072035724139E-2</c:v>
                </c:pt>
                <c:pt idx="19">
                  <c:v>7.2992512779895116E-2</c:v>
                </c:pt>
                <c:pt idx="20">
                  <c:v>7.2810764872834249E-2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12-4ADE-BA1C-712B907D11DF}"/>
            </c:ext>
          </c:extLst>
        </c:ser>
        <c:ser>
          <c:idx val="12"/>
          <c:order val="14"/>
          <c:tx>
            <c:v>α,β = 0.94</c:v>
          </c:tx>
          <c:spPr>
            <a:ln w="12700">
              <a:solidFill>
                <a:srgbClr val="FFC00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тембра'!$AO$27:$AO$47</c:f>
              <c:numCache>
                <c:formatCode>General</c:formatCode>
                <c:ptCount val="21"/>
                <c:pt idx="0">
                  <c:v>7.0232305476903512E-2</c:v>
                </c:pt>
                <c:pt idx="1">
                  <c:v>7.0532765413509071E-2</c:v>
                </c:pt>
                <c:pt idx="2">
                  <c:v>7.1114842488382263E-2</c:v>
                </c:pt>
                <c:pt idx="3">
                  <c:v>7.2208360391186804E-2</c:v>
                </c:pt>
                <c:pt idx="4">
                  <c:v>7.2722300643207088E-2</c:v>
                </c:pt>
                <c:pt idx="5">
                  <c:v>7.500675699507621E-2</c:v>
                </c:pt>
                <c:pt idx="6">
                  <c:v>7.8473674693914766E-2</c:v>
                </c:pt>
                <c:pt idx="7">
                  <c:v>8.2735323591862378E-2</c:v>
                </c:pt>
                <c:pt idx="8">
                  <c:v>8.4083058060316726E-2</c:v>
                </c:pt>
                <c:pt idx="9">
                  <c:v>8.7393770461857978E-2</c:v>
                </c:pt>
                <c:pt idx="10">
                  <c:v>8.8594766098435668E-2</c:v>
                </c:pt>
                <c:pt idx="11">
                  <c:v>8.7482632091807899E-2</c:v>
                </c:pt>
                <c:pt idx="12">
                  <c:v>8.6665359985885884E-2</c:v>
                </c:pt>
                <c:pt idx="13">
                  <c:v>8.2879150550037931E-2</c:v>
                </c:pt>
                <c:pt idx="14">
                  <c:v>7.7813824998181041E-2</c:v>
                </c:pt>
                <c:pt idx="15">
                  <c:v>7.2706286891954477E-2</c:v>
                </c:pt>
                <c:pt idx="16">
                  <c:v>7.1253608388583037E-2</c:v>
                </c:pt>
                <c:pt idx="17">
                  <c:v>6.7644845820668237E-2</c:v>
                </c:pt>
                <c:pt idx="18">
                  <c:v>6.5368383565966443E-2</c:v>
                </c:pt>
                <c:pt idx="19">
                  <c:v>6.4075231008271658E-2</c:v>
                </c:pt>
                <c:pt idx="20">
                  <c:v>6.3802420132290982E-2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D2C-49D8-92A3-4DB8E4F77450}"/>
            </c:ext>
          </c:extLst>
        </c:ser>
        <c:ser>
          <c:idx val="17"/>
          <c:order val="15"/>
          <c:tx>
            <c:v>α,β = 0.95</c:v>
          </c:tx>
          <c:spPr>
            <a:ln w="12700">
              <a:solidFill>
                <a:schemeClr val="accent6">
                  <a:lumMod val="50000"/>
                </a:schemeClr>
              </a:solidFill>
              <a:prstDash val="dash"/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тембра'!$AP$27:$AP$47</c:f>
              <c:numCache>
                <c:formatCode>General</c:formatCode>
                <c:ptCount val="21"/>
                <c:pt idx="0">
                  <c:v>6.3506184486803036E-2</c:v>
                </c:pt>
                <c:pt idx="1">
                  <c:v>6.3868871277359324E-2</c:v>
                </c:pt>
                <c:pt idx="2">
                  <c:v>6.4573813850944059E-2</c:v>
                </c:pt>
                <c:pt idx="3">
                  <c:v>6.590653529646584E-2</c:v>
                </c:pt>
                <c:pt idx="4">
                  <c:v>6.6536744940532661E-2</c:v>
                </c:pt>
                <c:pt idx="5">
                  <c:v>6.9368796652630196E-2</c:v>
                </c:pt>
                <c:pt idx="6">
                  <c:v>7.3768850096280494E-2</c:v>
                </c:pt>
                <c:pt idx="7">
                  <c:v>7.9368857762324357E-2</c:v>
                </c:pt>
                <c:pt idx="8">
                  <c:v>8.1191480578932496E-2</c:v>
                </c:pt>
                <c:pt idx="9">
                  <c:v>8.5816533605121426E-2</c:v>
                </c:pt>
                <c:pt idx="10">
                  <c:v>8.7654192204072279E-2</c:v>
                </c:pt>
                <c:pt idx="11">
                  <c:v>8.6289793016294136E-2</c:v>
                </c:pt>
                <c:pt idx="12">
                  <c:v>8.5214168841255544E-2</c:v>
                </c:pt>
                <c:pt idx="13">
                  <c:v>8.0164358166683158E-2</c:v>
                </c:pt>
                <c:pt idx="14">
                  <c:v>7.3372056758210499E-2</c:v>
                </c:pt>
                <c:pt idx="15">
                  <c:v>6.6512662108821827E-2</c:v>
                </c:pt>
                <c:pt idx="16">
                  <c:v>6.456064735522693E-2</c:v>
                </c:pt>
                <c:pt idx="17">
                  <c:v>5.9709812742906945E-2</c:v>
                </c:pt>
                <c:pt idx="18">
                  <c:v>5.6648767221432215E-2</c:v>
                </c:pt>
                <c:pt idx="19">
                  <c:v>5.4909589557248249E-2</c:v>
                </c:pt>
                <c:pt idx="20">
                  <c:v>5.4542652215432051E-2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12-4ADE-BA1C-712B907D11DF}"/>
            </c:ext>
          </c:extLst>
        </c:ser>
        <c:ser>
          <c:idx val="13"/>
          <c:order val="16"/>
          <c:tx>
            <c:v>α,β = 0.96</c:v>
          </c:tx>
          <c:spPr>
            <a:ln w="12700">
              <a:solidFill>
                <a:srgbClr val="7030A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тембра'!$AQ$27:$AQ$47</c:f>
              <c:numCache>
                <c:formatCode>General</c:formatCode>
                <c:ptCount val="21"/>
                <c:pt idx="0">
                  <c:v>5.6761344611240896E-2</c:v>
                </c:pt>
                <c:pt idx="1">
                  <c:v>5.7168110465157712E-2</c:v>
                </c:pt>
                <c:pt idx="2">
                  <c:v>5.7961277720008433E-2</c:v>
                </c:pt>
                <c:pt idx="3">
                  <c:v>5.9470146508265508E-2</c:v>
                </c:pt>
                <c:pt idx="4">
                  <c:v>6.0187995706200925E-2</c:v>
                </c:pt>
                <c:pt idx="5">
                  <c:v>6.3449603158869189E-2</c:v>
                </c:pt>
                <c:pt idx="6">
                  <c:v>6.8641120043433035E-2</c:v>
                </c:pt>
                <c:pt idx="7">
                  <c:v>7.5499400660867869E-2</c:v>
                </c:pt>
                <c:pt idx="8">
                  <c:v>7.7803718865739127E-2</c:v>
                </c:pt>
                <c:pt idx="9">
                  <c:v>8.387594013016976E-2</c:v>
                </c:pt>
                <c:pt idx="10">
                  <c:v>8.6540262295286496E-2</c:v>
                </c:pt>
                <c:pt idx="11">
                  <c:v>8.5028863851011952E-2</c:v>
                </c:pt>
                <c:pt idx="12">
                  <c:v>8.3706744400581415E-2</c:v>
                </c:pt>
                <c:pt idx="13">
                  <c:v>7.7384919610359357E-2</c:v>
                </c:pt>
                <c:pt idx="14">
                  <c:v>6.8820230492442167E-2</c:v>
                </c:pt>
                <c:pt idx="15">
                  <c:v>6.0154214061772265E-2</c:v>
                </c:pt>
                <c:pt idx="16">
                  <c:v>5.7686411147471243E-2</c:v>
                </c:pt>
                <c:pt idx="17">
                  <c:v>5.1551318683900831E-2</c:v>
                </c:pt>
                <c:pt idx="18">
                  <c:v>4.7678200340904676E-2</c:v>
                </c:pt>
                <c:pt idx="19">
                  <c:v>4.5477098194615657E-2</c:v>
                </c:pt>
                <c:pt idx="20">
                  <c:v>4.5012654536140291E-2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D2C-49D8-92A3-4DB8E4F77450}"/>
            </c:ext>
          </c:extLst>
        </c:ser>
        <c:ser>
          <c:idx val="18"/>
          <c:order val="17"/>
          <c:tx>
            <c:v>α,β = 0.97</c:v>
          </c:tx>
          <c:spPr>
            <a:ln w="127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тембра'!$AR$27:$AR$47</c:f>
              <c:numCache>
                <c:formatCode>General</c:formatCode>
                <c:ptCount val="21"/>
                <c:pt idx="0">
                  <c:v>4.9997283918730685E-2</c:v>
                </c:pt>
                <c:pt idx="1">
                  <c:v>5.042934017601873E-2</c:v>
                </c:pt>
                <c:pt idx="2">
                  <c:v>5.1274427161066241E-2</c:v>
                </c:pt>
                <c:pt idx="3">
                  <c:v>5.2891748760693844E-2</c:v>
                </c:pt>
                <c:pt idx="4">
                  <c:v>5.3665746196962842E-2</c:v>
                </c:pt>
                <c:pt idx="5">
                  <c:v>5.7220957477482411E-2</c:v>
                </c:pt>
                <c:pt idx="6">
                  <c:v>6.3020208031009356E-2</c:v>
                </c:pt>
                <c:pt idx="7">
                  <c:v>7.0990230290819328E-2</c:v>
                </c:pt>
                <c:pt idx="8">
                  <c:v>7.3763527949109786E-2</c:v>
                </c:pt>
                <c:pt idx="9">
                  <c:v>8.1401496843302779E-2</c:v>
                </c:pt>
                <c:pt idx="10">
                  <c:v>8.5145949708045787E-2</c:v>
                </c:pt>
                <c:pt idx="11">
                  <c:v>8.3659913722113052E-2</c:v>
                </c:pt>
                <c:pt idx="12">
                  <c:v>8.2116307540134603E-2</c:v>
                </c:pt>
                <c:pt idx="13">
                  <c:v>7.4532567552440115E-2</c:v>
                </c:pt>
                <c:pt idx="14">
                  <c:v>6.4151393593309444E-2</c:v>
                </c:pt>
                <c:pt idx="15">
                  <c:v>5.3620400449548668E-2</c:v>
                </c:pt>
                <c:pt idx="16">
                  <c:v>5.0618993156489239E-2</c:v>
                </c:pt>
                <c:pt idx="17">
                  <c:v>4.3153635658935124E-2</c:v>
                </c:pt>
                <c:pt idx="18">
                  <c:v>3.8438271115146083E-2</c:v>
                </c:pt>
                <c:pt idx="19">
                  <c:v>3.5757734175345099E-2</c:v>
                </c:pt>
                <c:pt idx="20">
                  <c:v>3.5192056713823548E-2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912-4ADE-BA1C-712B907D11DF}"/>
            </c:ext>
          </c:extLst>
        </c:ser>
        <c:ser>
          <c:idx val="14"/>
          <c:order val="18"/>
          <c:tx>
            <c:v>α,β = 0.98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тембра'!$AS$27:$AS$47</c:f>
              <c:numCache>
                <c:formatCode>General</c:formatCode>
                <c:ptCount val="21"/>
                <c:pt idx="0">
                  <c:v>4.32134952905118E-2</c:v>
                </c:pt>
                <c:pt idx="1">
                  <c:v>4.3651395495323847E-2</c:v>
                </c:pt>
                <c:pt idx="2">
                  <c:v>4.4510356713700072E-2</c:v>
                </c:pt>
                <c:pt idx="3">
                  <c:v>4.6163434425757738E-2</c:v>
                </c:pt>
                <c:pt idx="4">
                  <c:v>4.6958922510527967E-2</c:v>
                </c:pt>
                <c:pt idx="5">
                  <c:v>5.0650953846568723E-2</c:v>
                </c:pt>
                <c:pt idx="6">
                  <c:v>5.6819724684411245E-2</c:v>
                </c:pt>
                <c:pt idx="7">
                  <c:v>6.5650669449476146E-2</c:v>
                </c:pt>
                <c:pt idx="8">
                  <c:v>6.8841927286602045E-2</c:v>
                </c:pt>
                <c:pt idx="9">
                  <c:v>7.8096450320170416E-2</c:v>
                </c:pt>
                <c:pt idx="10">
                  <c:v>8.3249836173545255E-2</c:v>
                </c:pt>
                <c:pt idx="11">
                  <c:v>8.2088335215174127E-2</c:v>
                </c:pt>
                <c:pt idx="12">
                  <c:v>8.0377736636023225E-2</c:v>
                </c:pt>
                <c:pt idx="13">
                  <c:v>7.1589312775625205E-2</c:v>
                </c:pt>
                <c:pt idx="14">
                  <c:v>5.935642890762477E-2</c:v>
                </c:pt>
                <c:pt idx="15">
                  <c:v>4.6899630262446985E-2</c:v>
                </c:pt>
                <c:pt idx="16">
                  <c:v>4.3345434368482157E-2</c:v>
                </c:pt>
                <c:pt idx="17">
                  <c:v>3.4499740206006831E-2</c:v>
                </c:pt>
                <c:pt idx="18">
                  <c:v>2.8909023127465537E-2</c:v>
                </c:pt>
                <c:pt idx="19">
                  <c:v>2.5729769128435581E-2</c:v>
                </c:pt>
                <c:pt idx="20">
                  <c:v>2.505874733396387E-2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D2C-49D8-92A3-4DB8E4F77450}"/>
            </c:ext>
          </c:extLst>
        </c:ser>
        <c:ser>
          <c:idx val="19"/>
          <c:order val="19"/>
          <c:tx>
            <c:v>α,β = 0.99</c:v>
          </c:tx>
          <c:spPr>
            <a:ln w="12700">
              <a:solidFill>
                <a:schemeClr val="accent1">
                  <a:lumMod val="75000"/>
                </a:schemeClr>
              </a:solidFill>
              <a:prstDash val="dash"/>
            </a:ln>
          </c:spPr>
          <c:marker>
            <c:symbol val="circle"/>
            <c:size val="3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тембра'!$AT$27:$AT$47</c:f>
              <c:numCache>
                <c:formatCode>General</c:formatCode>
                <c:ptCount val="21"/>
                <c:pt idx="0">
                  <c:v>3.6409466277651285E-2</c:v>
                </c:pt>
                <c:pt idx="1">
                  <c:v>3.6833088597338075E-2</c:v>
                </c:pt>
                <c:pt idx="2">
                  <c:v>3.7666057222845654E-2</c:v>
                </c:pt>
                <c:pt idx="3">
                  <c:v>3.927679484010535E-2</c:v>
                </c:pt>
                <c:pt idx="4">
                  <c:v>4.0055607873577828E-2</c:v>
                </c:pt>
                <c:pt idx="5">
                  <c:v>4.370337048384882E-2</c:v>
                </c:pt>
                <c:pt idx="6">
                  <c:v>4.9932254972700117E-2</c:v>
                </c:pt>
                <c:pt idx="7">
                  <c:v>5.9206531525133825E-2</c:v>
                </c:pt>
                <c:pt idx="8">
                  <c:v>6.2689271584699072E-2</c:v>
                </c:pt>
                <c:pt idx="9">
                  <c:v>7.3394298883254244E-2</c:v>
                </c:pt>
                <c:pt idx="10">
                  <c:v>8.0307249118317117E-2</c:v>
                </c:pt>
                <c:pt idx="11">
                  <c:v>8.0019716044784958E-2</c:v>
                </c:pt>
                <c:pt idx="12">
                  <c:v>7.8275504120351502E-2</c:v>
                </c:pt>
                <c:pt idx="13">
                  <c:v>6.8492175629088492E-2</c:v>
                </c:pt>
                <c:pt idx="14">
                  <c:v>5.4416543345499759E-2</c:v>
                </c:pt>
                <c:pt idx="15">
                  <c:v>3.9977941547030257E-2</c:v>
                </c:pt>
                <c:pt idx="16">
                  <c:v>3.5850954107200315E-2</c:v>
                </c:pt>
                <c:pt idx="17">
                  <c:v>2.5571079026608955E-2</c:v>
                </c:pt>
                <c:pt idx="18">
                  <c:v>1.9068768566180783E-2</c:v>
                </c:pt>
                <c:pt idx="19">
                  <c:v>1.5369571082829832E-2</c:v>
                </c:pt>
                <c:pt idx="20">
                  <c:v>1.4588671860631333E-2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912-4ADE-BA1C-712B907D11DF}"/>
            </c:ext>
          </c:extLst>
        </c:ser>
        <c:ser>
          <c:idx val="10"/>
          <c:order val="20"/>
          <c:tx>
            <c:v>α,β = 1.00</c:v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тембра'!$Z$27:$Z$47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тембра'!$AU$27:$AU$47</c:f>
              <c:numCache>
                <c:formatCode>General</c:formatCode>
                <c:ptCount val="21"/>
                <c:pt idx="0">
                  <c:v>2.9584678955257258E-2</c:v>
                </c:pt>
                <c:pt idx="1">
                  <c:v>2.9973207919905927E-2</c:v>
                </c:pt>
                <c:pt idx="2">
                  <c:v>3.0738410364675586E-2</c:v>
                </c:pt>
                <c:pt idx="3">
                  <c:v>3.2222877757161109E-2</c:v>
                </c:pt>
                <c:pt idx="4">
                  <c:v>3.2942957885572138E-2</c:v>
                </c:pt>
                <c:pt idx="5">
                  <c:v>3.63369071117342E-2</c:v>
                </c:pt>
                <c:pt idx="6">
                  <c:v>4.2222531869428065E-2</c:v>
                </c:pt>
                <c:pt idx="7">
                  <c:v>5.1248751592166381E-2</c:v>
                </c:pt>
                <c:pt idx="8">
                  <c:v>5.4743670811507238E-2</c:v>
                </c:pt>
                <c:pt idx="9">
                  <c:v>6.6062069073697133E-2</c:v>
                </c:pt>
                <c:pt idx="10">
                  <c:v>7.4520513772139668E-2</c:v>
                </c:pt>
                <c:pt idx="11">
                  <c:v>7.5828588357399584E-2</c:v>
                </c:pt>
                <c:pt idx="12">
                  <c:v>7.4383483217203047E-2</c:v>
                </c:pt>
                <c:pt idx="13">
                  <c:v>6.4506562708309859E-2</c:v>
                </c:pt>
                <c:pt idx="14">
                  <c:v>4.904625667992172E-2</c:v>
                </c:pt>
                <c:pt idx="15">
                  <c:v>3.2754789263108541E-2</c:v>
                </c:pt>
                <c:pt idx="16">
                  <c:v>2.8061898703210797E-2</c:v>
                </c:pt>
                <c:pt idx="17">
                  <c:v>1.6331444958522429E-2</c:v>
                </c:pt>
                <c:pt idx="18">
                  <c:v>8.8896573777550794E-3</c:v>
                </c:pt>
                <c:pt idx="19">
                  <c:v>4.6502906789431392E-3</c:v>
                </c:pt>
                <c:pt idx="20">
                  <c:v>3.7549014308207282E-3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D2C-49D8-92A3-4DB8E4F77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81616"/>
        <c:axId val="1"/>
      </c:scatterChart>
      <c:valAx>
        <c:axId val="161781616"/>
        <c:scaling>
          <c:logBase val="10"/>
          <c:orientation val="minMax"/>
          <c:max val="100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Freq</a:t>
                </a:r>
                <a:r>
                  <a:rPr lang="ru-RU">
                    <a:solidFill>
                      <a:schemeClr val="tx1"/>
                    </a:solidFill>
                  </a:rPr>
                  <a:t>, </a:t>
                </a:r>
                <a:r>
                  <a:rPr lang="en-US">
                    <a:solidFill>
                      <a:schemeClr val="tx1"/>
                    </a:solidFill>
                  </a:rPr>
                  <a:t>Hz</a:t>
                </a:r>
              </a:p>
            </c:rich>
          </c:tx>
          <c:layout>
            <c:manualLayout>
              <c:xMode val="edge"/>
              <c:yMode val="edge"/>
              <c:x val="0.77467433333333335"/>
              <c:y val="0.90367129629629628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IL"/>
          </a:p>
        </c:txPr>
        <c:crossAx val="1"/>
        <c:crossesAt val="0.01"/>
        <c:crossBetween val="midCat"/>
      </c:valAx>
      <c:valAx>
        <c:axId val="1"/>
        <c:scaling>
          <c:logBase val="10"/>
          <c:orientation val="minMax"/>
          <c:max val="1"/>
          <c:min val="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chemeClr val="tx1"/>
                    </a:solidFill>
                  </a:rPr>
                  <a:t>К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4305333333333342E-2"/>
              <c:y val="0.1095044753086419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617816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32788888888892"/>
          <c:y val="9.4559104938271604E-2"/>
          <c:w val="0.10826044444444445"/>
          <c:h val="0.857918672839506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300" b="0" i="0" baseline="0">
                <a:effectLst/>
              </a:rPr>
              <a:t>График зависимости входного сопротивления регулятора тембра от частоты входного сигнала</a:t>
            </a:r>
            <a:r>
              <a:rPr lang="en-US" sz="1300" b="0" i="0" baseline="0">
                <a:effectLst/>
              </a:rPr>
              <a:t> </a:t>
            </a:r>
            <a:r>
              <a:rPr lang="ru-RU" sz="1300" b="0" i="0" baseline="0">
                <a:effectLst/>
              </a:rPr>
              <a:t>и </a:t>
            </a:r>
            <a:r>
              <a:rPr lang="ru-RU" sz="1300" b="0" i="0" u="none" strike="noStrike" baseline="0">
                <a:effectLst/>
              </a:rPr>
              <a:t>величины, пропорциональной углу поворота движков потенциометров </a:t>
            </a:r>
            <a:r>
              <a:rPr lang="el-GR" sz="1300" b="0" i="0" u="none" strike="noStrike" baseline="0">
                <a:effectLst/>
              </a:rPr>
              <a:t>α</a:t>
            </a:r>
            <a:r>
              <a:rPr lang="ru-RU" sz="1300" b="0" i="0" u="none" strike="noStrike" baseline="0">
                <a:effectLst/>
              </a:rPr>
              <a:t>, </a:t>
            </a:r>
            <a:r>
              <a:rPr lang="en-US" sz="1300" b="0" i="0" u="none" strike="noStrike" baseline="0">
                <a:effectLst/>
              </a:rPr>
              <a:t>β</a:t>
            </a:r>
            <a:endParaRPr lang="en-IL" sz="13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374909469578517E-2"/>
          <c:y val="9.2280092592592608E-2"/>
          <c:w val="0.82426811111111109"/>
          <c:h val="0.86380416666666671"/>
        </c:manualLayout>
      </c:layout>
      <c:scatterChart>
        <c:scatterStyle val="smoothMarker"/>
        <c:varyColors val="0"/>
        <c:ser>
          <c:idx val="0"/>
          <c:order val="0"/>
          <c:tx>
            <c:v>α,β = 0.00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тембра'!$AA$50:$AA$70</c:f>
              <c:numCache>
                <c:formatCode>General</c:formatCode>
                <c:ptCount val="21"/>
                <c:pt idx="0">
                  <c:v>134901.23036111781</c:v>
                </c:pt>
                <c:pt idx="1">
                  <c:v>125232.83718759513</c:v>
                </c:pt>
                <c:pt idx="2">
                  <c:v>111129.52632472712</c:v>
                </c:pt>
                <c:pt idx="3">
                  <c:v>94138.116264814817</c:v>
                </c:pt>
                <c:pt idx="4">
                  <c:v>88623.182975129748</c:v>
                </c:pt>
                <c:pt idx="5">
                  <c:v>73243.292783190263</c:v>
                </c:pt>
                <c:pt idx="6">
                  <c:v>62012.482691233432</c:v>
                </c:pt>
                <c:pt idx="7">
                  <c:v>54873.664885487087</c:v>
                </c:pt>
                <c:pt idx="8">
                  <c:v>53242.834798821823</c:v>
                </c:pt>
                <c:pt idx="9">
                  <c:v>49507.344360070711</c:v>
                </c:pt>
                <c:pt idx="10">
                  <c:v>46815.540733223766</c:v>
                </c:pt>
                <c:pt idx="11">
                  <c:v>44169.074977396798</c:v>
                </c:pt>
                <c:pt idx="12">
                  <c:v>43203.544931880897</c:v>
                </c:pt>
                <c:pt idx="13">
                  <c:v>39648.622438736857</c:v>
                </c:pt>
                <c:pt idx="14">
                  <c:v>35375.085736859313</c:v>
                </c:pt>
                <c:pt idx="15">
                  <c:v>31083.476341700698</c:v>
                </c:pt>
                <c:pt idx="16">
                  <c:v>29844.810506395363</c:v>
                </c:pt>
                <c:pt idx="17">
                  <c:v>26716.966276244981</c:v>
                </c:pt>
                <c:pt idx="18">
                  <c:v>24701.008898164917</c:v>
                </c:pt>
                <c:pt idx="19">
                  <c:v>23539.504223244425</c:v>
                </c:pt>
                <c:pt idx="20">
                  <c:v>23292.887331413727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F8-4C9A-A276-890D10FB9879}"/>
            </c:ext>
          </c:extLst>
        </c:ser>
        <c:ser>
          <c:idx val="1"/>
          <c:order val="1"/>
          <c:tx>
            <c:v>α,β = 0.10</c:v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тембра'!$AB$50:$AB$70</c:f>
              <c:numCache>
                <c:formatCode>General</c:formatCode>
                <c:ptCount val="21"/>
                <c:pt idx="0">
                  <c:v>137111.39852539237</c:v>
                </c:pt>
                <c:pt idx="1">
                  <c:v>128984.09130012074</c:v>
                </c:pt>
                <c:pt idx="2">
                  <c:v>116828.49592957007</c:v>
                </c:pt>
                <c:pt idx="3">
                  <c:v>101678.89144264786</c:v>
                </c:pt>
                <c:pt idx="4">
                  <c:v>96633.614502571669</c:v>
                </c:pt>
                <c:pt idx="5">
                  <c:v>82179.210493035294</c:v>
                </c:pt>
                <c:pt idx="6">
                  <c:v>71131.05946014823</c:v>
                </c:pt>
                <c:pt idx="7">
                  <c:v>63600.68727822831</c:v>
                </c:pt>
                <c:pt idx="8">
                  <c:v>61733.743215890492</c:v>
                </c:pt>
                <c:pt idx="9">
                  <c:v>56911.80411795339</c:v>
                </c:pt>
                <c:pt idx="10">
                  <c:v>52628.475735404252</c:v>
                </c:pt>
                <c:pt idx="11">
                  <c:v>48147.005726044816</c:v>
                </c:pt>
                <c:pt idx="12">
                  <c:v>46621.313009006233</c:v>
                </c:pt>
                <c:pt idx="13">
                  <c:v>41687.28797197697</c:v>
                </c:pt>
                <c:pt idx="14">
                  <c:v>36768.119733188702</c:v>
                </c:pt>
                <c:pt idx="15">
                  <c:v>32452.141547941999</c:v>
                </c:pt>
                <c:pt idx="16">
                  <c:v>31282.367363487472</c:v>
                </c:pt>
                <c:pt idx="17">
                  <c:v>28440.735002557656</c:v>
                </c:pt>
                <c:pt idx="18">
                  <c:v>26680.386737723158</c:v>
                </c:pt>
                <c:pt idx="19">
                  <c:v>25687.726557179252</c:v>
                </c:pt>
                <c:pt idx="20">
                  <c:v>25478.838315683875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F8-4C9A-A276-890D10FB9879}"/>
            </c:ext>
          </c:extLst>
        </c:ser>
        <c:ser>
          <c:idx val="2"/>
          <c:order val="2"/>
          <c:tx>
            <c:v>α,β = 0.20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тембра'!$AC$50:$AC$70</c:f>
              <c:numCache>
                <c:formatCode>General</c:formatCode>
                <c:ptCount val="21"/>
                <c:pt idx="0">
                  <c:v>139096.28531653775</c:v>
                </c:pt>
                <c:pt idx="1">
                  <c:v>132393.17238166422</c:v>
                </c:pt>
                <c:pt idx="2">
                  <c:v>122087.37018811081</c:v>
                </c:pt>
                <c:pt idx="3">
                  <c:v>108726.07456497317</c:v>
                </c:pt>
                <c:pt idx="4">
                  <c:v>104132.61290097478</c:v>
                </c:pt>
                <c:pt idx="5">
                  <c:v>90470.761775749372</c:v>
                </c:pt>
                <c:pt idx="6">
                  <c:v>79249.122896386121</c:v>
                </c:pt>
                <c:pt idx="7">
                  <c:v>70690.666244763226</c:v>
                </c:pt>
                <c:pt idx="8">
                  <c:v>68334.552679393804</c:v>
                </c:pt>
                <c:pt idx="9">
                  <c:v>61640.368904306219</c:v>
                </c:pt>
                <c:pt idx="10">
                  <c:v>55370.373233827268</c:v>
                </c:pt>
                <c:pt idx="11">
                  <c:v>49416.018696507832</c:v>
                </c:pt>
                <c:pt idx="12">
                  <c:v>47585.938922997761</c:v>
                </c:pt>
                <c:pt idx="13">
                  <c:v>42197.586143758665</c:v>
                </c:pt>
                <c:pt idx="14">
                  <c:v>37348.588608862476</c:v>
                </c:pt>
                <c:pt idx="15">
                  <c:v>33346.126986633557</c:v>
                </c:pt>
                <c:pt idx="16">
                  <c:v>32291.652251486659</c:v>
                </c:pt>
                <c:pt idx="17">
                  <c:v>29776.819408569871</c:v>
                </c:pt>
                <c:pt idx="18">
                  <c:v>28250.023979732312</c:v>
                </c:pt>
                <c:pt idx="19">
                  <c:v>27399.05680155311</c:v>
                </c:pt>
                <c:pt idx="20">
                  <c:v>27220.88426052342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F8-4C9A-A276-890D10FB9879}"/>
            </c:ext>
          </c:extLst>
        </c:ser>
        <c:ser>
          <c:idx val="3"/>
          <c:order val="3"/>
          <c:tx>
            <c:v>α,β = 0.30</c:v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тембра'!$AD$50:$AD$70</c:f>
              <c:numCache>
                <c:formatCode>General</c:formatCode>
                <c:ptCount val="21"/>
                <c:pt idx="0">
                  <c:v>140848.40652999567</c:v>
                </c:pt>
                <c:pt idx="1">
                  <c:v>135440.30163521867</c:v>
                </c:pt>
                <c:pt idx="2">
                  <c:v>126868.02428068896</c:v>
                </c:pt>
                <c:pt idx="3">
                  <c:v>115234.65385780443</c:v>
                </c:pt>
                <c:pt idx="4">
                  <c:v>111079.73995726601</c:v>
                </c:pt>
                <c:pt idx="5">
                  <c:v>98122.124143883557</c:v>
                </c:pt>
                <c:pt idx="6">
                  <c:v>86487.229416618298</c:v>
                </c:pt>
                <c:pt idx="7">
                  <c:v>76547.639296023364</c:v>
                </c:pt>
                <c:pt idx="8">
                  <c:v>73600.023963271393</c:v>
                </c:pt>
                <c:pt idx="9">
                  <c:v>64916.811745526466</c:v>
                </c:pt>
                <c:pt idx="10">
                  <c:v>56969.027683413253</c:v>
                </c:pt>
                <c:pt idx="11">
                  <c:v>50061.063083503206</c:v>
                </c:pt>
                <c:pt idx="12">
                  <c:v>48073.07584803737</c:v>
                </c:pt>
                <c:pt idx="13">
                  <c:v>42522.103932023791</c:v>
                </c:pt>
                <c:pt idx="14">
                  <c:v>37820.706122385651</c:v>
                </c:pt>
                <c:pt idx="15">
                  <c:v>34097.421628081967</c:v>
                </c:pt>
                <c:pt idx="16">
                  <c:v>33137.34192245236</c:v>
                </c:pt>
                <c:pt idx="17">
                  <c:v>30880.76139285594</c:v>
                </c:pt>
                <c:pt idx="18">
                  <c:v>29532.916238854341</c:v>
                </c:pt>
                <c:pt idx="19">
                  <c:v>28788.795688994207</c:v>
                </c:pt>
                <c:pt idx="20">
                  <c:v>28633.631867947828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F8-4C9A-A276-890D10FB9879}"/>
            </c:ext>
          </c:extLst>
        </c:ser>
        <c:ser>
          <c:idx val="4"/>
          <c:order val="4"/>
          <c:tx>
            <c:v>α,β = 0.40</c:v>
          </c:tx>
          <c:spPr>
            <a:ln w="12700"/>
          </c:spPr>
          <c:marker>
            <c:symbol val="circle"/>
            <c:size val="3"/>
            <c:spPr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тембра'!$AE$50:$AE$70</c:f>
              <c:numCache>
                <c:formatCode>General</c:formatCode>
                <c:ptCount val="21"/>
                <c:pt idx="0">
                  <c:v>142359.88132080637</c:v>
                </c:pt>
                <c:pt idx="1">
                  <c:v>138103.7386639725</c:v>
                </c:pt>
                <c:pt idx="2">
                  <c:v>131125.54656785793</c:v>
                </c:pt>
                <c:pt idx="3">
                  <c:v>121145.26170707228</c:v>
                </c:pt>
                <c:pt idx="4">
                  <c:v>117418.25017639885</c:v>
                </c:pt>
                <c:pt idx="5">
                  <c:v>105118.19559707871</c:v>
                </c:pt>
                <c:pt idx="6">
                  <c:v>92931.739449049506</c:v>
                </c:pt>
                <c:pt idx="7">
                  <c:v>81444.453235519235</c:v>
                </c:pt>
                <c:pt idx="8">
                  <c:v>77880.679729880765</c:v>
                </c:pt>
                <c:pt idx="9">
                  <c:v>67314.583746953562</c:v>
                </c:pt>
                <c:pt idx="10">
                  <c:v>58016.074239484667</c:v>
                </c:pt>
                <c:pt idx="11">
                  <c:v>50460.532123237965</c:v>
                </c:pt>
                <c:pt idx="12">
                  <c:v>48380.469807976297</c:v>
                </c:pt>
                <c:pt idx="13">
                  <c:v>42771.005829561444</c:v>
                </c:pt>
                <c:pt idx="14">
                  <c:v>38219.49958799145</c:v>
                </c:pt>
                <c:pt idx="15">
                  <c:v>34729.997661229318</c:v>
                </c:pt>
                <c:pt idx="16">
                  <c:v>33845.976270016741</c:v>
                </c:pt>
                <c:pt idx="17">
                  <c:v>31793.118097338294</c:v>
                </c:pt>
                <c:pt idx="18">
                  <c:v>30583.471266216693</c:v>
                </c:pt>
                <c:pt idx="19">
                  <c:v>29920.885100746356</c:v>
                </c:pt>
                <c:pt idx="20">
                  <c:v>29783.189791264267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8F8-4C9A-A276-890D10FB9879}"/>
            </c:ext>
          </c:extLst>
        </c:ser>
        <c:ser>
          <c:idx val="5"/>
          <c:order val="5"/>
          <c:tx>
            <c:v>α,β = 0.50</c:v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тембра'!$AF$50:$AF$70</c:f>
              <c:numCache>
                <c:formatCode>General</c:formatCode>
                <c:ptCount val="21"/>
                <c:pt idx="0">
                  <c:v>143622.40608899697</c:v>
                </c:pt>
                <c:pt idx="1">
                  <c:v>140359.53943407413</c:v>
                </c:pt>
                <c:pt idx="2">
                  <c:v>134806.75397024408</c:v>
                </c:pt>
                <c:pt idx="3">
                  <c:v>126379.12103998236</c:v>
                </c:pt>
                <c:pt idx="4">
                  <c:v>123068.62412406992</c:v>
                </c:pt>
                <c:pt idx="5">
                  <c:v>111416.21752251641</c:v>
                </c:pt>
                <c:pt idx="6">
                  <c:v>98633.895418191139</c:v>
                </c:pt>
                <c:pt idx="7">
                  <c:v>85565.81300216286</c:v>
                </c:pt>
                <c:pt idx="8">
                  <c:v>81404.076680129918</c:v>
                </c:pt>
                <c:pt idx="9">
                  <c:v>69136.235569940618</c:v>
                </c:pt>
                <c:pt idx="10">
                  <c:v>58752.913988388478</c:v>
                </c:pt>
                <c:pt idx="11">
                  <c:v>50735.166233232245</c:v>
                </c:pt>
                <c:pt idx="12">
                  <c:v>48596.691715325731</c:v>
                </c:pt>
                <c:pt idx="13">
                  <c:v>42971.707156256722</c:v>
                </c:pt>
                <c:pt idx="14">
                  <c:v>38554.633435857511</c:v>
                </c:pt>
                <c:pt idx="15">
                  <c:v>35256.512388173542</c:v>
                </c:pt>
                <c:pt idx="16">
                  <c:v>34433.197748971841</c:v>
                </c:pt>
                <c:pt idx="17">
                  <c:v>32540.400754056514</c:v>
                </c:pt>
                <c:pt idx="18">
                  <c:v>31437.550371527286</c:v>
                </c:pt>
                <c:pt idx="19">
                  <c:v>30837.37506078896</c:v>
                </c:pt>
                <c:pt idx="20">
                  <c:v>30712.996573050448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8F8-4C9A-A276-890D10FB9879}"/>
            </c:ext>
          </c:extLst>
        </c:ser>
        <c:ser>
          <c:idx val="6"/>
          <c:order val="6"/>
          <c:tx>
            <c:v>α,β = 0.60</c:v>
          </c:tx>
          <c:spPr>
            <a:ln w="127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тембра'!$AG$50:$AG$70</c:f>
              <c:numCache>
                <c:formatCode>General</c:formatCode>
                <c:ptCount val="21"/>
                <c:pt idx="0">
                  <c:v>144627.2262698313</c:v>
                </c:pt>
                <c:pt idx="1">
                  <c:v>142181.27736835758</c:v>
                </c:pt>
                <c:pt idx="2">
                  <c:v>137848.29655098211</c:v>
                </c:pt>
                <c:pt idx="3">
                  <c:v>130830.62373593623</c:v>
                </c:pt>
                <c:pt idx="4">
                  <c:v>127918.57678241062</c:v>
                </c:pt>
                <c:pt idx="5">
                  <c:v>116930.25656983303</c:v>
                </c:pt>
                <c:pt idx="6">
                  <c:v>103600.71781427524</c:v>
                </c:pt>
                <c:pt idx="7">
                  <c:v>89029.020041860771</c:v>
                </c:pt>
                <c:pt idx="8">
                  <c:v>84315.002559212677</c:v>
                </c:pt>
                <c:pt idx="9">
                  <c:v>70552.883084164059</c:v>
                </c:pt>
                <c:pt idx="10">
                  <c:v>59295.214134000234</c:v>
                </c:pt>
                <c:pt idx="11">
                  <c:v>50934.717002944664</c:v>
                </c:pt>
                <c:pt idx="12">
                  <c:v>48756.604911300456</c:v>
                </c:pt>
                <c:pt idx="13">
                  <c:v>43133.149764709713</c:v>
                </c:pt>
                <c:pt idx="14">
                  <c:v>38828.85878318597</c:v>
                </c:pt>
                <c:pt idx="15">
                  <c:v>35683.112048451636</c:v>
                </c:pt>
                <c:pt idx="16">
                  <c:v>34907.261057318894</c:v>
                </c:pt>
                <c:pt idx="17">
                  <c:v>33138.103336422253</c:v>
                </c:pt>
                <c:pt idx="18">
                  <c:v>32116.681037254486</c:v>
                </c:pt>
                <c:pt idx="19">
                  <c:v>31563.733929181111</c:v>
                </c:pt>
                <c:pt idx="20">
                  <c:v>31449.40007042767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8F8-4C9A-A276-890D10FB9879}"/>
            </c:ext>
          </c:extLst>
        </c:ser>
        <c:ser>
          <c:idx val="7"/>
          <c:order val="7"/>
          <c:tx>
            <c:v>α,β = 0.70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тембра'!$AH$50:$AH$70</c:f>
              <c:numCache>
                <c:formatCode>General</c:formatCode>
                <c:ptCount val="21"/>
                <c:pt idx="0">
                  <c:v>145365.10583020234</c:v>
                </c:pt>
                <c:pt idx="1">
                  <c:v>143539.720850691</c:v>
                </c:pt>
                <c:pt idx="2">
                  <c:v>140174.21241309855</c:v>
                </c:pt>
                <c:pt idx="3">
                  <c:v>134356.14325746306</c:v>
                </c:pt>
                <c:pt idx="4">
                  <c:v>131807.0959976819</c:v>
                </c:pt>
                <c:pt idx="5">
                  <c:v>121500.99600617061</c:v>
                </c:pt>
                <c:pt idx="6">
                  <c:v>107768.19438118508</c:v>
                </c:pt>
                <c:pt idx="7">
                  <c:v>91883.947482089832</c:v>
                </c:pt>
                <c:pt idx="8">
                  <c:v>86688.343082331543</c:v>
                </c:pt>
                <c:pt idx="9">
                  <c:v>71660.340352843181</c:v>
                </c:pt>
                <c:pt idx="10">
                  <c:v>59702.641197099467</c:v>
                </c:pt>
                <c:pt idx="11">
                  <c:v>51082.238703521631</c:v>
                </c:pt>
                <c:pt idx="12">
                  <c:v>48875.554017108727</c:v>
                </c:pt>
                <c:pt idx="13">
                  <c:v>43257.3045983962</c:v>
                </c:pt>
                <c:pt idx="14">
                  <c:v>39040.491546571502</c:v>
                </c:pt>
                <c:pt idx="15">
                  <c:v>36009.656520827113</c:v>
                </c:pt>
                <c:pt idx="16">
                  <c:v>35269.155744507581</c:v>
                </c:pt>
                <c:pt idx="17">
                  <c:v>33591.26831616916</c:v>
                </c:pt>
                <c:pt idx="18">
                  <c:v>32629.371580371357</c:v>
                </c:pt>
                <c:pt idx="19">
                  <c:v>32110.75247411813</c:v>
                </c:pt>
                <c:pt idx="20">
                  <c:v>32003.701640288506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8F8-4C9A-A276-890D10FB9879}"/>
            </c:ext>
          </c:extLst>
        </c:ser>
        <c:ser>
          <c:idx val="8"/>
          <c:order val="8"/>
          <c:tx>
            <c:v>α,β = 0.80</c:v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3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тембра'!$AI$50:$AI$70</c:f>
              <c:numCache>
                <c:formatCode>General</c:formatCode>
                <c:ptCount val="21"/>
                <c:pt idx="0">
                  <c:v>145826.29425061159</c:v>
                </c:pt>
                <c:pt idx="1">
                  <c:v>144402.45898317322</c:v>
                </c:pt>
                <c:pt idx="2">
                  <c:v>141692.73762914221</c:v>
                </c:pt>
                <c:pt idx="3">
                  <c:v>136756.65322298396</c:v>
                </c:pt>
                <c:pt idx="4">
                  <c:v>134497.9123165714</c:v>
                </c:pt>
                <c:pt idx="5">
                  <c:v>124832.37054496295</c:v>
                </c:pt>
                <c:pt idx="6">
                  <c:v>110926.06399209076</c:v>
                </c:pt>
                <c:pt idx="7">
                  <c:v>94071.423676723614</c:v>
                </c:pt>
                <c:pt idx="8">
                  <c:v>88502.691169555532</c:v>
                </c:pt>
                <c:pt idx="9">
                  <c:v>72491.683150121433</c:v>
                </c:pt>
                <c:pt idx="10">
                  <c:v>60001.134817289982</c:v>
                </c:pt>
                <c:pt idx="11">
                  <c:v>51187.133603174152</c:v>
                </c:pt>
                <c:pt idx="12">
                  <c:v>48959.054243285231</c:v>
                </c:pt>
                <c:pt idx="13">
                  <c:v>43341.735760717776</c:v>
                </c:pt>
                <c:pt idx="14">
                  <c:v>39182.965226400098</c:v>
                </c:pt>
                <c:pt idx="15">
                  <c:v>36228.159663488492</c:v>
                </c:pt>
                <c:pt idx="16">
                  <c:v>35510.901565782799</c:v>
                </c:pt>
                <c:pt idx="17">
                  <c:v>33892.699120375575</c:v>
                </c:pt>
                <c:pt idx="18">
                  <c:v>32969.483233756888</c:v>
                </c:pt>
                <c:pt idx="19">
                  <c:v>32473.086365662086</c:v>
                </c:pt>
                <c:pt idx="20">
                  <c:v>32370.742398634713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8F8-4C9A-A276-890D10FB9879}"/>
            </c:ext>
          </c:extLst>
        </c:ser>
        <c:ser>
          <c:idx val="20"/>
          <c:order val="9"/>
          <c:tx>
            <c:v>α,β = 0.85</c:v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тембра'!$AJ$50:$AJ$70</c:f>
              <c:numCache>
                <c:formatCode>General</c:formatCode>
                <c:ptCount val="21"/>
                <c:pt idx="0">
                  <c:v>145949.93282237696</c:v>
                </c:pt>
                <c:pt idx="1">
                  <c:v>144636.83497438492</c:v>
                </c:pt>
                <c:pt idx="2">
                  <c:v>142115.22165558208</c:v>
                </c:pt>
                <c:pt idx="3">
                  <c:v>137451.13355671894</c:v>
                </c:pt>
                <c:pt idx="4">
                  <c:v>135289.05132864587</c:v>
                </c:pt>
                <c:pt idx="5">
                  <c:v>125870.68520231247</c:v>
                </c:pt>
                <c:pt idx="6">
                  <c:v>111969.95281176358</c:v>
                </c:pt>
                <c:pt idx="7">
                  <c:v>94825.635026989563</c:v>
                </c:pt>
                <c:pt idx="8">
                  <c:v>89133.644953374955</c:v>
                </c:pt>
                <c:pt idx="9">
                  <c:v>72784.661825675328</c:v>
                </c:pt>
                <c:pt idx="10">
                  <c:v>60106.11144232755</c:v>
                </c:pt>
                <c:pt idx="11">
                  <c:v>51222.735600537002</c:v>
                </c:pt>
                <c:pt idx="12">
                  <c:v>48986.576629431125</c:v>
                </c:pt>
                <c:pt idx="13">
                  <c:v>43366.930590131393</c:v>
                </c:pt>
                <c:pt idx="14">
                  <c:v>39224.343573744045</c:v>
                </c:pt>
                <c:pt idx="15">
                  <c:v>36291.340814546922</c:v>
                </c:pt>
                <c:pt idx="16">
                  <c:v>35580.756131150956</c:v>
                </c:pt>
                <c:pt idx="17">
                  <c:v>33979.668310730252</c:v>
                </c:pt>
                <c:pt idx="18">
                  <c:v>33067.520150505217</c:v>
                </c:pt>
                <c:pt idx="19">
                  <c:v>32577.472033108374</c:v>
                </c:pt>
                <c:pt idx="20">
                  <c:v>32476.471853299412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8F8-4C9A-A276-890D10FB9879}"/>
            </c:ext>
          </c:extLst>
        </c:ser>
        <c:ser>
          <c:idx val="9"/>
          <c:order val="10"/>
          <c:tx>
            <c:v>α,β = 0.90</c:v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тембра'!$AK$50:$AK$70</c:f>
              <c:numCache>
                <c:formatCode>General</c:formatCode>
                <c:ptCount val="21"/>
                <c:pt idx="0">
                  <c:v>146000.49074760548</c:v>
                </c:pt>
                <c:pt idx="1">
                  <c:v>144733.46564557272</c:v>
                </c:pt>
                <c:pt idx="2">
                  <c:v>142292.09238666561</c:v>
                </c:pt>
                <c:pt idx="3">
                  <c:v>137749.75187499588</c:v>
                </c:pt>
                <c:pt idx="4">
                  <c:v>135633.24949533233</c:v>
                </c:pt>
                <c:pt idx="5">
                  <c:v>126344.0385665716</c:v>
                </c:pt>
                <c:pt idx="6">
                  <c:v>112474.03798155271</c:v>
                </c:pt>
                <c:pt idx="7">
                  <c:v>95210.681650900588</c:v>
                </c:pt>
                <c:pt idx="8">
                  <c:v>89460.742863356456</c:v>
                </c:pt>
                <c:pt idx="9">
                  <c:v>72942.18169974265</c:v>
                </c:pt>
                <c:pt idx="10">
                  <c:v>60163.578781066979</c:v>
                </c:pt>
                <c:pt idx="11">
                  <c:v>51241.768217246616</c:v>
                </c:pt>
                <c:pt idx="12">
                  <c:v>49000.84423791321</c:v>
                </c:pt>
                <c:pt idx="13">
                  <c:v>43378.37838713637</c:v>
                </c:pt>
                <c:pt idx="14">
                  <c:v>39242.356778160145</c:v>
                </c:pt>
                <c:pt idx="15">
                  <c:v>36318.713091203623</c:v>
                </c:pt>
                <c:pt idx="16">
                  <c:v>35611.012868809506</c:v>
                </c:pt>
                <c:pt idx="17">
                  <c:v>34017.334804996935</c:v>
                </c:pt>
                <c:pt idx="18">
                  <c:v>33109.981916392375</c:v>
                </c:pt>
                <c:pt idx="19">
                  <c:v>32622.684634459132</c:v>
                </c:pt>
                <c:pt idx="20">
                  <c:v>32522.266680709919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8F8-4C9A-A276-890D10FB9879}"/>
            </c:ext>
          </c:extLst>
        </c:ser>
        <c:ser>
          <c:idx val="15"/>
          <c:order val="11"/>
          <c:tx>
            <c:v>α,β = 0.91</c:v>
          </c:tx>
          <c:spPr>
            <a:ln w="1905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тембра'!$AL$50:$AL$70</c:f>
              <c:numCache>
                <c:formatCode>General</c:formatCode>
                <c:ptCount val="21"/>
                <c:pt idx="0">
                  <c:v>146001.71190522073</c:v>
                </c:pt>
                <c:pt idx="1">
                  <c:v>144735.81404136855</c:v>
                </c:pt>
                <c:pt idx="2">
                  <c:v>142296.4413682172</c:v>
                </c:pt>
                <c:pt idx="3">
                  <c:v>137757.25134867683</c:v>
                </c:pt>
                <c:pt idx="4">
                  <c:v>135641.9770000698</c:v>
                </c:pt>
                <c:pt idx="5">
                  <c:v>126356.53447776851</c:v>
                </c:pt>
                <c:pt idx="6">
                  <c:v>112488.09953890316</c:v>
                </c:pt>
                <c:pt idx="7">
                  <c:v>95222.10102562375</c:v>
                </c:pt>
                <c:pt idx="8">
                  <c:v>89470.627272348225</c:v>
                </c:pt>
                <c:pt idx="9">
                  <c:v>72947.182616443359</c:v>
                </c:pt>
                <c:pt idx="10">
                  <c:v>60165.460149509505</c:v>
                </c:pt>
                <c:pt idx="11">
                  <c:v>51242.384565103079</c:v>
                </c:pt>
                <c:pt idx="12">
                  <c:v>49001.293935162779</c:v>
                </c:pt>
                <c:pt idx="13">
                  <c:v>43378.689426133991</c:v>
                </c:pt>
                <c:pt idx="14">
                  <c:v>39242.817122248482</c:v>
                </c:pt>
                <c:pt idx="15">
                  <c:v>36319.407347524109</c:v>
                </c:pt>
                <c:pt idx="16">
                  <c:v>35611.780055306583</c:v>
                </c:pt>
                <c:pt idx="17">
                  <c:v>34018.289973103776</c:v>
                </c:pt>
                <c:pt idx="18">
                  <c:v>33111.058997924891</c:v>
                </c:pt>
                <c:pt idx="19">
                  <c:v>32623.831701590203</c:v>
                </c:pt>
                <c:pt idx="20">
                  <c:v>32523.42856389736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88F8-4C9A-A276-890D10FB9879}"/>
            </c:ext>
          </c:extLst>
        </c:ser>
        <c:ser>
          <c:idx val="11"/>
          <c:order val="12"/>
          <c:tx>
            <c:v>α,β = 0.92</c:v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тембра'!$AM$50:$AM$70</c:f>
              <c:numCache>
                <c:formatCode>General</c:formatCode>
                <c:ptCount val="21"/>
                <c:pt idx="0">
                  <c:v>145999.94353924977</c:v>
                </c:pt>
                <c:pt idx="1">
                  <c:v>144732.40490801245</c:v>
                </c:pt>
                <c:pt idx="2">
                  <c:v>142290.09789890394</c:v>
                </c:pt>
                <c:pt idx="3">
                  <c:v>137746.21522052199</c:v>
                </c:pt>
                <c:pt idx="4">
                  <c:v>135629.08058139979</c:v>
                </c:pt>
                <c:pt idx="5">
                  <c:v>126337.73170606243</c:v>
                </c:pt>
                <c:pt idx="6">
                  <c:v>112466.35959074904</c:v>
                </c:pt>
                <c:pt idx="7">
                  <c:v>95203.840194648394</c:v>
                </c:pt>
                <c:pt idx="8">
                  <c:v>89454.642762988049</c:v>
                </c:pt>
                <c:pt idx="9">
                  <c:v>72938.833391636581</c:v>
                </c:pt>
                <c:pt idx="10">
                  <c:v>60162.247286351638</c:v>
                </c:pt>
                <c:pt idx="11">
                  <c:v>51241.331092084321</c:v>
                </c:pt>
                <c:pt idx="12">
                  <c:v>49000.534481392489</c:v>
                </c:pt>
                <c:pt idx="13">
                  <c:v>43378.206188840923</c:v>
                </c:pt>
                <c:pt idx="14">
                  <c:v>39242.131784620746</c:v>
                </c:pt>
                <c:pt idx="15">
                  <c:v>36318.379960444567</c:v>
                </c:pt>
                <c:pt idx="16">
                  <c:v>35610.6450852649</c:v>
                </c:pt>
                <c:pt idx="17">
                  <c:v>34016.876978700784</c:v>
                </c:pt>
                <c:pt idx="18">
                  <c:v>33109.46538659028</c:v>
                </c:pt>
                <c:pt idx="19">
                  <c:v>32622.134342915713</c:v>
                </c:pt>
                <c:pt idx="20">
                  <c:v>32521.709237322597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88F8-4C9A-A276-890D10FB9879}"/>
            </c:ext>
          </c:extLst>
        </c:ser>
        <c:ser>
          <c:idx val="16"/>
          <c:order val="13"/>
          <c:tx>
            <c:v>α,β = 0.93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тембра'!$AN$50:$AN$70</c:f>
              <c:numCache>
                <c:formatCode>General</c:formatCode>
                <c:ptCount val="21"/>
                <c:pt idx="0">
                  <c:v>145995.17436005795</c:v>
                </c:pt>
                <c:pt idx="1">
                  <c:v>144723.1951802854</c:v>
                </c:pt>
                <c:pt idx="2">
                  <c:v>142272.90505667252</c:v>
                </c:pt>
                <c:pt idx="3">
                  <c:v>137716.11931250204</c:v>
                </c:pt>
                <c:pt idx="4">
                  <c:v>135593.80955973471</c:v>
                </c:pt>
                <c:pt idx="5">
                  <c:v>126285.6360458647</c:v>
                </c:pt>
                <c:pt idx="6">
                  <c:v>112404.90080564885</c:v>
                </c:pt>
                <c:pt idx="7">
                  <c:v>95150.835562324341</c:v>
                </c:pt>
                <c:pt idx="8">
                  <c:v>89407.820304604596</c:v>
                </c:pt>
                <c:pt idx="9">
                  <c:v>72913.708511750418</c:v>
                </c:pt>
                <c:pt idx="10">
                  <c:v>60152.380436958243</c:v>
                </c:pt>
                <c:pt idx="11">
                  <c:v>51238.083161769042</c:v>
                </c:pt>
                <c:pt idx="12">
                  <c:v>48998.211612576568</c:v>
                </c:pt>
                <c:pt idx="13">
                  <c:v>43376.821930840641</c:v>
                </c:pt>
                <c:pt idx="14">
                  <c:v>39240.243223547601</c:v>
                </c:pt>
                <c:pt idx="15">
                  <c:v>36315.565636243045</c:v>
                </c:pt>
                <c:pt idx="16">
                  <c:v>35607.537110602469</c:v>
                </c:pt>
                <c:pt idx="17">
                  <c:v>34013.008234440014</c:v>
                </c:pt>
                <c:pt idx="18">
                  <c:v>33105.101609135156</c:v>
                </c:pt>
                <c:pt idx="19">
                  <c:v>32617.486052407286</c:v>
                </c:pt>
                <c:pt idx="20">
                  <c:v>32517.000691201789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88F8-4C9A-A276-890D10FB9879}"/>
            </c:ext>
          </c:extLst>
        </c:ser>
        <c:ser>
          <c:idx val="12"/>
          <c:order val="14"/>
          <c:tx>
            <c:v>α,β = 0.94</c:v>
          </c:tx>
          <c:spPr>
            <a:ln w="12700">
              <a:solidFill>
                <a:srgbClr val="FFC000"/>
              </a:solidFill>
            </a:ln>
          </c:spPr>
          <c:marker>
            <c:symbol val="circle"/>
            <c:size val="3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тембра'!$AO$50:$AO$70</c:f>
              <c:numCache>
                <c:formatCode>General</c:formatCode>
                <c:ptCount val="21"/>
                <c:pt idx="0">
                  <c:v>145987.39301406444</c:v>
                </c:pt>
                <c:pt idx="1">
                  <c:v>144708.14130921711</c:v>
                </c:pt>
                <c:pt idx="2">
                  <c:v>142244.70245239785</c:v>
                </c:pt>
                <c:pt idx="3">
                  <c:v>137666.41702583467</c:v>
                </c:pt>
                <c:pt idx="4">
                  <c:v>135535.3737518299</c:v>
                </c:pt>
                <c:pt idx="5">
                  <c:v>126198.05873221255</c:v>
                </c:pt>
                <c:pt idx="6">
                  <c:v>112299.13884092482</c:v>
                </c:pt>
                <c:pt idx="7">
                  <c:v>95056.64902564809</c:v>
                </c:pt>
                <c:pt idx="8">
                  <c:v>89323.660035134366</c:v>
                </c:pt>
                <c:pt idx="9">
                  <c:v>72866.936845254444</c:v>
                </c:pt>
                <c:pt idx="10">
                  <c:v>60133.492309563939</c:v>
                </c:pt>
                <c:pt idx="11">
                  <c:v>51231.811402479754</c:v>
                </c:pt>
                <c:pt idx="12">
                  <c:v>48993.761549325987</c:v>
                </c:pt>
                <c:pt idx="13">
                  <c:v>43374.371869232906</c:v>
                </c:pt>
                <c:pt idx="14">
                  <c:v>39237.077752546764</c:v>
                </c:pt>
                <c:pt idx="15">
                  <c:v>36310.891465279805</c:v>
                </c:pt>
                <c:pt idx="16">
                  <c:v>35602.378187550697</c:v>
                </c:pt>
                <c:pt idx="17">
                  <c:v>34006.588756047073</c:v>
                </c:pt>
                <c:pt idx="18">
                  <c:v>33097.859909114435</c:v>
                </c:pt>
                <c:pt idx="19">
                  <c:v>32609.771393701165</c:v>
                </c:pt>
                <c:pt idx="20">
                  <c:v>32509.185838671961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88F8-4C9A-A276-890D10FB9879}"/>
            </c:ext>
          </c:extLst>
        </c:ser>
        <c:ser>
          <c:idx val="17"/>
          <c:order val="15"/>
          <c:tx>
            <c:v>α,β = 0.95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тембра'!$AP$50:$AP$70</c:f>
              <c:numCache>
                <c:formatCode>General</c:formatCode>
                <c:ptCount val="21"/>
                <c:pt idx="0">
                  <c:v>145976.58808329407</c:v>
                </c:pt>
                <c:pt idx="1">
                  <c:v>144687.19925535657</c:v>
                </c:pt>
                <c:pt idx="2">
                  <c:v>142205.32613474704</c:v>
                </c:pt>
                <c:pt idx="3">
                  <c:v>137596.53814356765</c:v>
                </c:pt>
                <c:pt idx="4">
                  <c:v>135452.9408685122</c:v>
                </c:pt>
                <c:pt idx="5">
                  <c:v>126072.59239975076</c:v>
                </c:pt>
                <c:pt idx="6">
                  <c:v>112143.67571203253</c:v>
                </c:pt>
                <c:pt idx="7">
                  <c:v>94912.972978982667</c:v>
                </c:pt>
                <c:pt idx="8">
                  <c:v>89193.499291250861</c:v>
                </c:pt>
                <c:pt idx="9">
                  <c:v>72791.357750150957</c:v>
                </c:pt>
                <c:pt idx="10">
                  <c:v>60101.813385561363</c:v>
                </c:pt>
                <c:pt idx="11">
                  <c:v>51221.1235282704</c:v>
                </c:pt>
                <c:pt idx="12">
                  <c:v>48986.228065701922</c:v>
                </c:pt>
                <c:pt idx="13">
                  <c:v>43370.579865060005</c:v>
                </c:pt>
                <c:pt idx="14">
                  <c:v>39232.532099138742</c:v>
                </c:pt>
                <c:pt idx="15">
                  <c:v>36304.27345054489</c:v>
                </c:pt>
                <c:pt idx="16">
                  <c:v>35595.080904892544</c:v>
                </c:pt>
                <c:pt idx="17">
                  <c:v>33997.515098639495</c:v>
                </c:pt>
                <c:pt idx="18">
                  <c:v>33087.623405378501</c:v>
                </c:pt>
                <c:pt idx="19">
                  <c:v>32598.865166677497</c:v>
                </c:pt>
                <c:pt idx="20">
                  <c:v>32498.137675996037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88F8-4C9A-A276-890D10FB9879}"/>
            </c:ext>
          </c:extLst>
        </c:ser>
        <c:ser>
          <c:idx val="13"/>
          <c:order val="16"/>
          <c:tx>
            <c:v>α,β = 0.96</c:v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тембра'!$AQ$50:$AQ$70</c:f>
              <c:numCache>
                <c:formatCode>General</c:formatCode>
                <c:ptCount val="21"/>
                <c:pt idx="0">
                  <c:v>145962.74808492613</c:v>
                </c:pt>
                <c:pt idx="1">
                  <c:v>144660.32448192895</c:v>
                </c:pt>
                <c:pt idx="2">
                  <c:v>142154.60849188964</c:v>
                </c:pt>
                <c:pt idx="3">
                  <c:v>137505.88755550535</c:v>
                </c:pt>
                <c:pt idx="4">
                  <c:v>135345.63370372111</c:v>
                </c:pt>
                <c:pt idx="5">
                  <c:v>125906.58338271282</c:v>
                </c:pt>
                <c:pt idx="6">
                  <c:v>111932.11266285377</c:v>
                </c:pt>
                <c:pt idx="7">
                  <c:v>94708.904603409828</c:v>
                </c:pt>
                <c:pt idx="8">
                  <c:v>89005.539104108699</c:v>
                </c:pt>
                <c:pt idx="9">
                  <c:v>72676.007378890034</c:v>
                </c:pt>
                <c:pt idx="10">
                  <c:v>60050.960476891851</c:v>
                </c:pt>
                <c:pt idx="11">
                  <c:v>51203.489757431402</c:v>
                </c:pt>
                <c:pt idx="12">
                  <c:v>48973.846904362545</c:v>
                </c:pt>
                <c:pt idx="13">
                  <c:v>43364.931805993765</c:v>
                </c:pt>
                <c:pt idx="14">
                  <c:v>39226.440914339175</c:v>
                </c:pt>
                <c:pt idx="15">
                  <c:v>36295.608445099453</c:v>
                </c:pt>
                <c:pt idx="16">
                  <c:v>35585.543107476187</c:v>
                </c:pt>
                <c:pt idx="17">
                  <c:v>33985.673548261751</c:v>
                </c:pt>
                <c:pt idx="18">
                  <c:v>33074.265003795648</c:v>
                </c:pt>
                <c:pt idx="19">
                  <c:v>32584.631440635836</c:v>
                </c:pt>
                <c:pt idx="20">
                  <c:v>32483.718321707795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88F8-4C9A-A276-890D10FB9879}"/>
            </c:ext>
          </c:extLst>
        </c:ser>
        <c:ser>
          <c:idx val="18"/>
          <c:order val="17"/>
          <c:tx>
            <c:v>α,β = 0.97</c:v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тембра'!$AR$50:$AR$70</c:f>
              <c:numCache>
                <c:formatCode>General</c:formatCode>
                <c:ptCount val="21"/>
                <c:pt idx="0">
                  <c:v>145945.86147083846</c:v>
                </c:pt>
                <c:pt idx="1">
                  <c:v>144627.47194787825</c:v>
                </c:pt>
                <c:pt idx="2">
                  <c:v>142092.37814993202</c:v>
                </c:pt>
                <c:pt idx="3">
                  <c:v>137393.84389953874</c:v>
                </c:pt>
                <c:pt idx="4">
                  <c:v>135212.527095075</c:v>
                </c:pt>
                <c:pt idx="5">
                  <c:v>125697.09968934658</c:v>
                </c:pt>
                <c:pt idx="6">
                  <c:v>111656.80885823723</c:v>
                </c:pt>
                <c:pt idx="7">
                  <c:v>94429.853424684086</c:v>
                </c:pt>
                <c:pt idx="8">
                  <c:v>88743.292522106261</c:v>
                </c:pt>
                <c:pt idx="9">
                  <c:v>72503.220430335292</c:v>
                </c:pt>
                <c:pt idx="10">
                  <c:v>59969.20638472087</c:v>
                </c:pt>
                <c:pt idx="11">
                  <c:v>51173.783332915234</c:v>
                </c:pt>
                <c:pt idx="12">
                  <c:v>48952.959457943478</c:v>
                </c:pt>
                <c:pt idx="13">
                  <c:v>43356.322982894788</c:v>
                </c:pt>
                <c:pt idx="14">
                  <c:v>39218.483340247891</c:v>
                </c:pt>
                <c:pt idx="15">
                  <c:v>36284.751180781321</c:v>
                </c:pt>
                <c:pt idx="16">
                  <c:v>35573.633195537237</c:v>
                </c:pt>
                <c:pt idx="17">
                  <c:v>33970.935999041256</c:v>
                </c:pt>
                <c:pt idx="18">
                  <c:v>33057.645672988321</c:v>
                </c:pt>
                <c:pt idx="19">
                  <c:v>32566.922348645741</c:v>
                </c:pt>
                <c:pt idx="20">
                  <c:v>32465.777862564839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88F8-4C9A-A276-890D10FB9879}"/>
            </c:ext>
          </c:extLst>
        </c:ser>
        <c:ser>
          <c:idx val="14"/>
          <c:order val="18"/>
          <c:tx>
            <c:v>α,β = 0.98</c:v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тембра'!$AS$50:$AS$70</c:f>
              <c:numCache>
                <c:formatCode>General</c:formatCode>
                <c:ptCount val="21"/>
                <c:pt idx="0">
                  <c:v>145925.91662714814</c:v>
                </c:pt>
                <c:pt idx="1">
                  <c:v>144588.59610079243</c:v>
                </c:pt>
                <c:pt idx="2">
                  <c:v>142018.45986794721</c:v>
                </c:pt>
                <c:pt idx="3">
                  <c:v>137259.75811291477</c:v>
                </c:pt>
                <c:pt idx="4">
                  <c:v>135052.64463400134</c:v>
                </c:pt>
                <c:pt idx="5">
                  <c:v>125440.89384174741</c:v>
                </c:pt>
                <c:pt idx="6">
                  <c:v>111308.5666723886</c:v>
                </c:pt>
                <c:pt idx="7">
                  <c:v>94055.846053171495</c:v>
                </c:pt>
                <c:pt idx="8">
                  <c:v>88383.010154021409</c:v>
                </c:pt>
                <c:pt idx="9">
                  <c:v>72242.604140280819</c:v>
                </c:pt>
                <c:pt idx="10">
                  <c:v>59832.422008698857</c:v>
                </c:pt>
                <c:pt idx="11">
                  <c:v>51119.797174264255</c:v>
                </c:pt>
                <c:pt idx="12">
                  <c:v>48914.527986301022</c:v>
                </c:pt>
                <c:pt idx="13">
                  <c:v>43341.809065835354</c:v>
                </c:pt>
                <c:pt idx="14">
                  <c:v>39207.83303595824</c:v>
                </c:pt>
                <c:pt idx="15">
                  <c:v>36271.426599613289</c:v>
                </c:pt>
                <c:pt idx="16">
                  <c:v>35559.134332923728</c:v>
                </c:pt>
                <c:pt idx="17">
                  <c:v>33953.145813027098</c:v>
                </c:pt>
                <c:pt idx="18">
                  <c:v>33037.610194807014</c:v>
                </c:pt>
                <c:pt idx="19">
                  <c:v>32545.576166561332</c:v>
                </c:pt>
                <c:pt idx="20">
                  <c:v>32444.15269666375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88F8-4C9A-A276-890D10FB9879}"/>
            </c:ext>
          </c:extLst>
        </c:ser>
        <c:ser>
          <c:idx val="19"/>
          <c:order val="19"/>
          <c:tx>
            <c:v>α,β = 0.99</c:v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тембра'!$AT$50:$AT$70</c:f>
              <c:numCache>
                <c:formatCode>General</c:formatCode>
                <c:ptCount val="21"/>
                <c:pt idx="0">
                  <c:v>145902.90187374825</c:v>
                </c:pt>
                <c:pt idx="1">
                  <c:v>144543.65086970857</c:v>
                </c:pt>
                <c:pt idx="2">
                  <c:v>141932.67442946642</c:v>
                </c:pt>
                <c:pt idx="3">
                  <c:v>137102.95188640413</c:v>
                </c:pt>
                <c:pt idx="4">
                  <c:v>134864.95510102404</c:v>
                </c:pt>
                <c:pt idx="5">
                  <c:v>125134.35959437772</c:v>
                </c:pt>
                <c:pt idx="6">
                  <c:v>110876.21613253733</c:v>
                </c:pt>
                <c:pt idx="7">
                  <c:v>93558.800732152493</c:v>
                </c:pt>
                <c:pt idx="8">
                  <c:v>87889.199364480417</c:v>
                </c:pt>
                <c:pt idx="9">
                  <c:v>71837.082895563522</c:v>
                </c:pt>
                <c:pt idx="10">
                  <c:v>59581.815907756492</c:v>
                </c:pt>
                <c:pt idx="11">
                  <c:v>51003.57210406517</c:v>
                </c:pt>
                <c:pt idx="12">
                  <c:v>48828.477044786669</c:v>
                </c:pt>
                <c:pt idx="13">
                  <c:v>43309.846252917465</c:v>
                </c:pt>
                <c:pt idx="14">
                  <c:v>39191.030304031003</c:v>
                </c:pt>
                <c:pt idx="15">
                  <c:v>36254.662407905344</c:v>
                </c:pt>
                <c:pt idx="16">
                  <c:v>35541.379677974299</c:v>
                </c:pt>
                <c:pt idx="17">
                  <c:v>33932.026563498875</c:v>
                </c:pt>
                <c:pt idx="18">
                  <c:v>33013.963754783545</c:v>
                </c:pt>
                <c:pt idx="19">
                  <c:v>32520.410536940748</c:v>
                </c:pt>
                <c:pt idx="20">
                  <c:v>32418.660722539084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88F8-4C9A-A276-890D10FB9879}"/>
            </c:ext>
          </c:extLst>
        </c:ser>
        <c:ser>
          <c:idx val="10"/>
          <c:order val="20"/>
          <c:tx>
            <c:v>α,β = 1.00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'к расчёту регулятора тембра'!$Z$50:$Z$70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20</c:v>
                </c:pt>
                <c:pt idx="6">
                  <c:v>40</c:v>
                </c:pt>
                <c:pt idx="7">
                  <c:v>80</c:v>
                </c:pt>
                <c:pt idx="8">
                  <c:v>100</c:v>
                </c:pt>
                <c:pt idx="9">
                  <c:v>200</c:v>
                </c:pt>
                <c:pt idx="10">
                  <c:v>400</c:v>
                </c:pt>
                <c:pt idx="11">
                  <c:v>800</c:v>
                </c:pt>
                <c:pt idx="12">
                  <c:v>1000</c:v>
                </c:pt>
                <c:pt idx="13">
                  <c:v>2000</c:v>
                </c:pt>
                <c:pt idx="14">
                  <c:v>4000</c:v>
                </c:pt>
                <c:pt idx="15">
                  <c:v>8000</c:v>
                </c:pt>
                <c:pt idx="16">
                  <c:v>10000</c:v>
                </c:pt>
                <c:pt idx="17">
                  <c:v>20000</c:v>
                </c:pt>
                <c:pt idx="18">
                  <c:v>40000</c:v>
                </c:pt>
                <c:pt idx="19">
                  <c:v>80000</c:v>
                </c:pt>
                <c:pt idx="20">
                  <c:v>100000</c:v>
                </c:pt>
              </c:numCache>
            </c:numRef>
          </c:xVal>
          <c:yVal>
            <c:numRef>
              <c:f>'к расчёту регулятора тембра'!$AU$50:$AU$70</c:f>
              <c:numCache>
                <c:formatCode>General</c:formatCode>
                <c:ptCount val="21"/>
                <c:pt idx="0">
                  <c:v>145876.80546384081</c:v>
                </c:pt>
                <c:pt idx="1">
                  <c:v>144492.58965779672</c:v>
                </c:pt>
                <c:pt idx="2">
                  <c:v>141834.83853029273</c:v>
                </c:pt>
                <c:pt idx="3">
                  <c:v>136922.71601368845</c:v>
                </c:pt>
                <c:pt idx="4">
                  <c:v>134648.36859904419</c:v>
                </c:pt>
                <c:pt idx="5">
                  <c:v>124773.4813217249</c:v>
                </c:pt>
                <c:pt idx="6">
                  <c:v>110346.05869235203</c:v>
                </c:pt>
                <c:pt idx="7">
                  <c:v>92897.959022286377</c:v>
                </c:pt>
                <c:pt idx="8">
                  <c:v>87206.358388378358</c:v>
                </c:pt>
                <c:pt idx="9">
                  <c:v>71165.421051803685</c:v>
                </c:pt>
                <c:pt idx="10">
                  <c:v>59026.871798856577</c:v>
                </c:pt>
                <c:pt idx="11">
                  <c:v>50617.679316737049</c:v>
                </c:pt>
                <c:pt idx="12">
                  <c:v>48497.094501165688</c:v>
                </c:pt>
                <c:pt idx="13">
                  <c:v>43120.810426654032</c:v>
                </c:pt>
                <c:pt idx="14">
                  <c:v>39089.048620284637</c:v>
                </c:pt>
                <c:pt idx="15">
                  <c:v>36194.541852073482</c:v>
                </c:pt>
                <c:pt idx="16">
                  <c:v>35488.644940571634</c:v>
                </c:pt>
                <c:pt idx="17">
                  <c:v>33892.097668623945</c:v>
                </c:pt>
                <c:pt idx="18">
                  <c:v>32979.058379876486</c:v>
                </c:pt>
                <c:pt idx="19">
                  <c:v>32487.558823731888</c:v>
                </c:pt>
                <c:pt idx="20">
                  <c:v>32386.177953200662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88F8-4C9A-A276-890D10FB9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81616"/>
        <c:axId val="1"/>
      </c:scatterChart>
      <c:valAx>
        <c:axId val="161781616"/>
        <c:scaling>
          <c:logBase val="10"/>
          <c:orientation val="minMax"/>
          <c:max val="100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solidFill>
                      <a:schemeClr val="tx1"/>
                    </a:solidFill>
                    <a:effectLst/>
                  </a:rPr>
                  <a:t>Freq</a:t>
                </a:r>
                <a:r>
                  <a:rPr lang="ru-RU" sz="1000" b="0" i="0" baseline="0">
                    <a:solidFill>
                      <a:schemeClr val="tx1"/>
                    </a:solidFill>
                    <a:effectLst/>
                  </a:rPr>
                  <a:t>, </a:t>
                </a:r>
                <a:r>
                  <a:rPr lang="en-US" sz="1000" b="0" i="0" baseline="0">
                    <a:solidFill>
                      <a:schemeClr val="tx1"/>
                    </a:solidFill>
                    <a:effectLst/>
                  </a:rPr>
                  <a:t>Hz</a:t>
                </a:r>
                <a:endParaRPr lang="en-IL" sz="1000">
                  <a:solidFill>
                    <a:schemeClr val="tx1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81418544444444452"/>
              <c:y val="0.91739043209876547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IL"/>
          </a:p>
        </c:txPr>
        <c:crossAx val="1"/>
        <c:crossesAt val="0"/>
        <c:crossBetween val="midCat"/>
      </c:valAx>
      <c:valAx>
        <c:axId val="1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Zin,</a:t>
                </a:r>
                <a:r>
                  <a:rPr lang="en-US" b="1" baseline="0">
                    <a:solidFill>
                      <a:schemeClr val="tx1"/>
                    </a:solidFill>
                  </a:rPr>
                  <a:t> </a:t>
                </a:r>
                <a:r>
                  <a:rPr lang="el-GR" b="1" baseline="0">
                    <a:solidFill>
                      <a:schemeClr val="tx1"/>
                    </a:solidFill>
                  </a:rPr>
                  <a:t>Ω</a:t>
                </a:r>
                <a:endParaRPr lang="en-US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7418888888888888E-3"/>
              <c:y val="8.1648611111111116E-2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1617816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22966666666681"/>
          <c:y val="8.6719598765432115E-2"/>
          <c:w val="9.8537E-2"/>
          <c:h val="0.8716378086419751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0</xdr:row>
      <xdr:rowOff>47625</xdr:rowOff>
    </xdr:from>
    <xdr:to>
      <xdr:col>33</xdr:col>
      <xdr:colOff>160800</xdr:colOff>
      <xdr:row>40</xdr:row>
      <xdr:rowOff>12525</xdr:rowOff>
    </xdr:to>
    <xdr:graphicFrame macro="">
      <xdr:nvGraphicFramePr>
        <xdr:cNvPr id="14" name="Chart 3">
          <a:extLst>
            <a:ext uri="{FF2B5EF4-FFF2-40B4-BE49-F238E27FC236}">
              <a16:creationId xmlns:a16="http://schemas.microsoft.com/office/drawing/2014/main" id="{57635CA3-BB68-4E7C-80B4-13A1B4203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104775</xdr:colOff>
      <xdr:row>4</xdr:row>
      <xdr:rowOff>133350</xdr:rowOff>
    </xdr:from>
    <xdr:to>
      <xdr:col>18</xdr:col>
      <xdr:colOff>200025</xdr:colOff>
      <xdr:row>21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D5482-3F4C-71BB-4FE6-6BC83B162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781050"/>
          <a:ext cx="53244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152400</xdr:colOff>
      <xdr:row>40</xdr:row>
      <xdr:rowOff>105895</xdr:rowOff>
    </xdr:from>
    <xdr:to>
      <xdr:col>23</xdr:col>
      <xdr:colOff>303675</xdr:colOff>
      <xdr:row>80</xdr:row>
      <xdr:rowOff>108895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E7B4FC0-E2EF-4EE6-9CA5-344369CEB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142875</xdr:colOff>
      <xdr:row>3</xdr:row>
      <xdr:rowOff>104775</xdr:rowOff>
    </xdr:from>
    <xdr:to>
      <xdr:col>5</xdr:col>
      <xdr:colOff>752475</xdr:colOff>
      <xdr:row>22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17F293-AA58-4F3C-AEBA-E0F4EB870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90550"/>
          <a:ext cx="413385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81</xdr:row>
      <xdr:rowOff>85725</xdr:rowOff>
    </xdr:from>
    <xdr:to>
      <xdr:col>16</xdr:col>
      <xdr:colOff>66675</xdr:colOff>
      <xdr:row>99</xdr:row>
      <xdr:rowOff>85725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629F169-5FAB-4DFB-9CBB-DC487CC2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39750"/>
          <a:ext cx="4829175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152400</xdr:rowOff>
    </xdr:from>
    <xdr:to>
      <xdr:col>7</xdr:col>
      <xdr:colOff>714375</xdr:colOff>
      <xdr:row>113</xdr:row>
      <xdr:rowOff>57150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3EAA524-FF11-4A6C-9870-67A7A581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97225"/>
          <a:ext cx="58769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</xdr:colOff>
      <xdr:row>100</xdr:row>
      <xdr:rowOff>19050</xdr:rowOff>
    </xdr:from>
    <xdr:to>
      <xdr:col>18</xdr:col>
      <xdr:colOff>257175</xdr:colOff>
      <xdr:row>116</xdr:row>
      <xdr:rowOff>57150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11F33A8-5327-40CE-BB83-4A78B6CA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6249650"/>
          <a:ext cx="601980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81</xdr:row>
      <xdr:rowOff>85725</xdr:rowOff>
    </xdr:from>
    <xdr:to>
      <xdr:col>8</xdr:col>
      <xdr:colOff>95250</xdr:colOff>
      <xdr:row>97</xdr:row>
      <xdr:rowOff>19050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80F2E76-82EB-4904-B382-8BB0040C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239750"/>
          <a:ext cx="601027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86</xdr:row>
      <xdr:rowOff>133350</xdr:rowOff>
    </xdr:from>
    <xdr:to>
      <xdr:col>25</xdr:col>
      <xdr:colOff>57150</xdr:colOff>
      <xdr:row>99</xdr:row>
      <xdr:rowOff>19050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999AB93-9500-440C-AF8A-22E69C0E6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14097000"/>
          <a:ext cx="51339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358029</xdr:colOff>
      <xdr:row>40</xdr:row>
      <xdr:rowOff>100854</xdr:rowOff>
    </xdr:from>
    <xdr:to>
      <xdr:col>38</xdr:col>
      <xdr:colOff>214029</xdr:colOff>
      <xdr:row>80</xdr:row>
      <xdr:rowOff>103854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5DA5A593-DCDA-40DE-966A-E4F1815FC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0"/>
  <sheetViews>
    <sheetView tabSelected="1" zoomScaleNormal="100" workbookViewId="0">
      <selection activeCell="U107" sqref="U107"/>
    </sheetView>
  </sheetViews>
  <sheetFormatPr defaultRowHeight="12.75" x14ac:dyDescent="0.2"/>
  <cols>
    <col min="1" max="1" width="10.5703125" bestFit="1" customWidth="1"/>
    <col min="2" max="2" width="9.5703125" bestFit="1" customWidth="1"/>
    <col min="3" max="3" width="12.5703125" bestFit="1" customWidth="1"/>
    <col min="4" max="4" width="11.5703125" bestFit="1" customWidth="1"/>
    <col min="5" max="5" width="8.5703125" bestFit="1" customWidth="1"/>
    <col min="6" max="6" width="12" bestFit="1" customWidth="1"/>
    <col min="7" max="7" width="12.5703125" bestFit="1" customWidth="1"/>
    <col min="8" max="8" width="12.140625" bestFit="1" customWidth="1"/>
    <col min="9" max="9" width="8.5703125" bestFit="1" customWidth="1"/>
    <col min="10" max="10" width="11" bestFit="1" customWidth="1"/>
    <col min="11" max="12" width="8.5703125" bestFit="1" customWidth="1"/>
    <col min="13" max="16" width="9.140625" bestFit="1" customWidth="1"/>
    <col min="17" max="17" width="4.5703125" bestFit="1" customWidth="1"/>
  </cols>
  <sheetData>
    <row r="1" spans="1:26" x14ac:dyDescent="0.2">
      <c r="A1" t="s">
        <v>2</v>
      </c>
      <c r="B1" t="s">
        <v>3</v>
      </c>
      <c r="C1" t="s">
        <v>4</v>
      </c>
      <c r="D1" s="3" t="s">
        <v>6</v>
      </c>
      <c r="E1" s="3" t="s">
        <v>8</v>
      </c>
      <c r="F1" t="s">
        <v>0</v>
      </c>
      <c r="G1" s="3" t="s">
        <v>1</v>
      </c>
      <c r="H1" s="3" t="s">
        <v>7</v>
      </c>
      <c r="I1" s="3" t="s">
        <v>9</v>
      </c>
      <c r="J1" s="3"/>
      <c r="K1" s="3"/>
      <c r="L1" s="3"/>
      <c r="M1" s="3"/>
      <c r="N1" s="3"/>
      <c r="O1" s="3"/>
      <c r="P1" s="3"/>
      <c r="Q1" s="3"/>
    </row>
    <row r="2" spans="1:26" x14ac:dyDescent="0.2">
      <c r="A2">
        <v>43</v>
      </c>
      <c r="B2">
        <v>100</v>
      </c>
      <c r="C2">
        <v>4.3</v>
      </c>
      <c r="D2">
        <v>56</v>
      </c>
      <c r="E2">
        <v>100</v>
      </c>
      <c r="F2">
        <v>2.1999999999999999E-2</v>
      </c>
      <c r="G2">
        <v>0.22</v>
      </c>
      <c r="H2">
        <v>470</v>
      </c>
      <c r="I2">
        <v>4700</v>
      </c>
    </row>
    <row r="3" spans="1:26" x14ac:dyDescent="0.2">
      <c r="A3">
        <f>$A2*1000</f>
        <v>43000</v>
      </c>
      <c r="B3">
        <f>$B2*1000</f>
        <v>100000</v>
      </c>
      <c r="C3">
        <f>$C2*1000</f>
        <v>4300</v>
      </c>
      <c r="D3">
        <f>$D2*1000</f>
        <v>56000</v>
      </c>
      <c r="E3">
        <f>$E2*1000</f>
        <v>100000</v>
      </c>
      <c r="F3">
        <f>$F2/1000000</f>
        <v>2.1999999999999998E-8</v>
      </c>
      <c r="G3">
        <f>$G2/1000000</f>
        <v>2.2000000000000001E-7</v>
      </c>
      <c r="H3">
        <f>$H2/1000000000000</f>
        <v>4.7000000000000003E-10</v>
      </c>
      <c r="I3">
        <f>$I2/1000000000000</f>
        <v>4.6999999999999999E-9</v>
      </c>
    </row>
    <row r="4" spans="1:26" x14ac:dyDescent="0.2">
      <c r="Z4" s="2"/>
    </row>
    <row r="5" spans="1:26" x14ac:dyDescent="0.2">
      <c r="A5" s="3"/>
      <c r="Z5" s="2"/>
    </row>
    <row r="6" spans="1:26" x14ac:dyDescent="0.2">
      <c r="Z6" s="2"/>
    </row>
    <row r="7" spans="1:26" x14ac:dyDescent="0.2">
      <c r="Z7" s="2"/>
    </row>
    <row r="8" spans="1:26" x14ac:dyDescent="0.2">
      <c r="Z8" s="2"/>
    </row>
    <row r="9" spans="1:26" x14ac:dyDescent="0.2">
      <c r="Z9" s="2"/>
    </row>
    <row r="10" spans="1:26" x14ac:dyDescent="0.2">
      <c r="Z10" s="2"/>
    </row>
    <row r="11" spans="1:26" x14ac:dyDescent="0.2">
      <c r="Z11" s="2"/>
    </row>
    <row r="12" spans="1:26" x14ac:dyDescent="0.2">
      <c r="Z12" s="2"/>
    </row>
    <row r="13" spans="1:26" x14ac:dyDescent="0.2">
      <c r="Z13" s="2"/>
    </row>
    <row r="14" spans="1:26" x14ac:dyDescent="0.2">
      <c r="Z14" s="2"/>
    </row>
    <row r="15" spans="1:26" x14ac:dyDescent="0.2">
      <c r="Z15" s="2"/>
    </row>
    <row r="16" spans="1:26" x14ac:dyDescent="0.2">
      <c r="Z16" s="2"/>
    </row>
    <row r="17" spans="1:47" x14ac:dyDescent="0.2">
      <c r="Z17" s="2"/>
    </row>
    <row r="18" spans="1:47" x14ac:dyDescent="0.2">
      <c r="Z18" s="2"/>
    </row>
    <row r="19" spans="1:47" x14ac:dyDescent="0.2">
      <c r="Z19" s="2"/>
    </row>
    <row r="20" spans="1:47" x14ac:dyDescent="0.2">
      <c r="Z20" s="2"/>
    </row>
    <row r="21" spans="1:47" x14ac:dyDescent="0.2">
      <c r="Z21" s="2"/>
    </row>
    <row r="22" spans="1:47" x14ac:dyDescent="0.2">
      <c r="Z22" s="2"/>
    </row>
    <row r="23" spans="1:47" x14ac:dyDescent="0.2">
      <c r="Z23" s="2"/>
    </row>
    <row r="24" spans="1:47" x14ac:dyDescent="0.2">
      <c r="Z24" s="2"/>
    </row>
    <row r="25" spans="1:47" x14ac:dyDescent="0.2">
      <c r="A25" s="3" t="s">
        <v>26</v>
      </c>
    </row>
    <row r="26" spans="1:47" ht="15.75" x14ac:dyDescent="0.3">
      <c r="A26" s="3" t="s">
        <v>10</v>
      </c>
      <c r="B26" s="3" t="s">
        <v>11</v>
      </c>
      <c r="C26" s="3" t="s">
        <v>12</v>
      </c>
      <c r="D26" s="3" t="s">
        <v>13</v>
      </c>
      <c r="E26" s="3" t="s">
        <v>14</v>
      </c>
      <c r="F26" s="3" t="s">
        <v>15</v>
      </c>
      <c r="G26" s="3" t="s">
        <v>16</v>
      </c>
      <c r="H26" s="3" t="s">
        <v>17</v>
      </c>
      <c r="I26" s="3" t="s">
        <v>18</v>
      </c>
      <c r="J26" s="3" t="s">
        <v>19</v>
      </c>
      <c r="K26" s="3" t="s">
        <v>20</v>
      </c>
      <c r="L26" s="3" t="s">
        <v>21</v>
      </c>
      <c r="M26" s="3" t="s">
        <v>22</v>
      </c>
      <c r="N26" s="3" t="s">
        <v>23</v>
      </c>
      <c r="O26" s="3" t="s">
        <v>24</v>
      </c>
      <c r="P26" s="3" t="s">
        <v>25</v>
      </c>
      <c r="Q26" s="3" t="s">
        <v>5</v>
      </c>
      <c r="S26" s="3"/>
      <c r="T26" s="3"/>
      <c r="Y26" s="3" t="s">
        <v>5</v>
      </c>
      <c r="Z26" s="4" t="s">
        <v>27</v>
      </c>
      <c r="AA26">
        <v>0</v>
      </c>
      <c r="AB26">
        <v>0.1</v>
      </c>
      <c r="AC26">
        <v>0.2</v>
      </c>
      <c r="AD26">
        <v>0.3</v>
      </c>
      <c r="AE26">
        <v>0.4</v>
      </c>
      <c r="AF26">
        <v>0.5</v>
      </c>
      <c r="AG26">
        <v>0.6</v>
      </c>
      <c r="AH26">
        <v>0.7</v>
      </c>
      <c r="AI26">
        <v>0.8</v>
      </c>
      <c r="AJ26">
        <v>0.85</v>
      </c>
      <c r="AK26">
        <v>0.9</v>
      </c>
      <c r="AL26">
        <v>0.91</v>
      </c>
      <c r="AM26">
        <v>0.92</v>
      </c>
      <c r="AN26">
        <v>0.93</v>
      </c>
      <c r="AO26">
        <v>0.94</v>
      </c>
      <c r="AP26">
        <v>0.95</v>
      </c>
      <c r="AQ26">
        <v>0.96</v>
      </c>
      <c r="AR26">
        <v>0.97</v>
      </c>
      <c r="AS26">
        <v>0.98</v>
      </c>
      <c r="AT26">
        <v>0.99</v>
      </c>
      <c r="AU26">
        <v>1</v>
      </c>
    </row>
    <row r="27" spans="1:47" x14ac:dyDescent="0.2">
      <c r="A27" s="1">
        <f>1/(2*PI()*$Z$27*$F$3)</f>
        <v>7234315.5950861527</v>
      </c>
      <c r="B27" s="1">
        <f>1/(2*PI()*$Z$27*$G$3)</f>
        <v>723431.55950861517</v>
      </c>
      <c r="C27" s="1">
        <f>1/(2*PI()*$Z$27*$H$3)</f>
        <v>338627538.49339432</v>
      </c>
      <c r="D27" s="1">
        <f>1/(2*PI()*$Z$27*$I$3)</f>
        <v>33862753.849339433</v>
      </c>
      <c r="E27" s="1">
        <f t="shared" ref="E27:E47" si="0">$A$3+$AA$26*$B$3*$A27/($AA$26*$B$3+$A27)</f>
        <v>43000</v>
      </c>
      <c r="F27" s="1">
        <f t="shared" ref="F27:F47" si="1">$C$3+(1-$AA$26)*$B$3*$B27/((1-$AA$26)*$B$3+$B27)</f>
        <v>92155.699864154434</v>
      </c>
      <c r="G27" s="1">
        <f t="shared" ref="G27:G47" si="2">$C27+$AA$26*$E$3</f>
        <v>338627538.49339432</v>
      </c>
      <c r="H27" s="1">
        <f t="shared" ref="H27:H47" si="3">$D27+(1-$AA$26)*$E$3</f>
        <v>33962753.849339433</v>
      </c>
      <c r="I27" s="1">
        <f t="shared" ref="I27:I47" si="4">$D$3*$G27/($E27+$D$3+$G27)</f>
        <v>55983.632814763616</v>
      </c>
      <c r="J27" s="1">
        <f t="shared" ref="J27:J47" si="5">$E27*$D$3/($E27+$D$3+$G27)</f>
        <v>7.1089794461054892</v>
      </c>
      <c r="K27" s="1">
        <f>$J27+$F27</f>
        <v>92162.808843600535</v>
      </c>
      <c r="L27" s="1">
        <f t="shared" ref="L27:L47" si="6">$E27*$G27/($E27+$D$3+$G27)</f>
        <v>42987.432339907777</v>
      </c>
      <c r="M27" s="1">
        <f t="shared" ref="M27:M47" si="7">$I27*$H27/($K27+$I27+$H27)</f>
        <v>55740.49129924037</v>
      </c>
      <c r="N27" s="1">
        <f t="shared" ref="N27:N47" si="8">$K27*$I27/($K27+$I27+$H27)</f>
        <v>151.25982619810986</v>
      </c>
      <c r="O27" s="1">
        <f t="shared" ref="O27:O47" si="9">$K27*$H27/($K27+$I27+$H27)</f>
        <v>91762.538195011919</v>
      </c>
      <c r="P27" s="1">
        <f t="shared" ref="P27:P47" si="10">$L27+$N27</f>
        <v>43138.692166105888</v>
      </c>
      <c r="Q27" s="1">
        <f>$O27/($O27+$P27)</f>
        <v>0.68022017256160161</v>
      </c>
      <c r="Z27">
        <v>1</v>
      </c>
      <c r="AA27">
        <f>(((($A$3+$AA$26*$B$3*$A27/($AA$26*$B$3+$A27))*$D$3/(($A$3+$AA$26*$B$3*$A27/($AA$26*$B$3+$A27))+$D$3+($C27+$AA$26*$E$3))+($C$3+(1-$AA$26)*$B$3*$B27/((1-$AA$26)*$B$3+$B27)))*($D27+(1-$AA$26)*$E$3)/(($A$3+$AA$26*$B$3*$A27/($AA$26*$B$3+$A27))*$D$3/(($A$3+$AA$26*$B$3*$A27/($AA$26*$B$3+$A27))+$D$3+($C27+$AA$26*$E$3))+($C$3+(1-$AA$26)*$B$3*$B27/((1-$AA$26)*$B$3+$B27))+$D$3*($C27+$AA$26*$E$3)/(($A$3+$AA$26*$B$3*$A27/($AA$26*$B$3+$A27))+$D$3+($C27+$AA$26*$E$3))+($D27+(1-$AA$26)*$E$3))))/(((($A$3+$AA$26*$B$3*$A27/($AA$26*$B$3+$A27))*$D$3/(($A$3+$AA$26*$B$3*$A27/($AA$26*$B$3+$A27))+$D$3+($C27+$AA$26*$E$3))+($C$3+(1-$AA$26)*$B$3*$B27/((1-$AA$26)*$B$3+$B27)))*($D27+(1-$AA$26)*$E$3)/(($A$3+$AA$26*$B$3*$A27/($AA$26*$B$3+$A27))*$D$3/(($A$3+$AA$26*$B$3*$A27/($AA$26*$B$3+$A27))+$D$3+($C27+$AA$26*$E$3))+($C$3+(1-$AA$26)*$B$3*$B27/((1-$AA$26)*$B$3+$B27))+$D$3*($C27+$AA$26*$E$3)/(($A$3+$AA$26*$B$3*$A27/($AA$26*$B$3+$A27))+$D$3+($C27+$AA$26*$E$3))+($D27+(1-$AA$26)*$E$3)))+(($A$3+$AA$26*$B$3*$A27/($AA$26*$B$3+$A27))*($C27+$AA$26*$E$3)/(($A$3+$AA$26*$B$3*$A27/($AA$26*$B$3+$A27))+$D$3+($C27+$AA$26*$E$3)))+((($A$3+$AA$26*$B$3*$A27/($AA$26*$B$3+$A27))*$D$3/(($A$3+$AA$26*$B$3*$A27/($AA$26*$B$3+$A27))+$D$3+($C27+$AA$26*$E$3))+($C$3+(1-$AA$26)*$B$3*$B27/((1-$AA$26)*$B$3+$B27)))*($D$3*($C27+$AA$26*$E$3)/(($A$3+$AA$26*$B$3*$A27/($AA$26*$B$3+$A27))+$D$3+($C27+$AA$26*$E$3)))/(($A$3+$AA$26*$B$3*$A27/($AA$26*$B$3+$A27))*$D$3/(($A$3+$AA$26*$B$3*$A27/($AA$26*$B$3+$A27))+$D$3+($C27+$AA$26*$E$3))+($C$3+(1-$AA$26)*$B$3*$B27/((1-$AA$26)*$B$3+$B27))+$D$3*($C27+$AA$26*$E$3)/(($A$3+$AA$26*$B$3*$A27/($AA$26*$B$3+$A27))+$D$3+($C27+$AA$26*$E$3))+($D27+(1-$AA$26)*$E$3))))</f>
        <v>0.68022017256160161</v>
      </c>
      <c r="AB27">
        <f>((($A$3+$AB$26*$B$3*$A27/($AB$26*$B$3+$A27))*$D$3/(($A$3+$AB$26*$B$3*$A27/($AB$26*$B$3+$A27))+$D$3+($C27+$AB$26*$E$3))+($C$3+(1-$AB$26)*$B$3*$B27/((1-$AB$26)*$B$3+$B27)))*($D27+(1-$AB$26)*$E$3)/(($A$3+$AB$26*$B$3*$A27/($AB$26*$B$3+$A27))*$D$3/(($A$3+$AB$26*$B$3*$A27/($AB$26*$B$3+$A27))+$D$3+($C27+$AB$26*$E$3))+($C$3+(1-$AB$26)*$B$3*$B27/((1-$AB$26)*$B$3+$B27))+$D$3*($C27+$AB$26*$E$3)/(($A$3+$AB$26*$B$3*$A27/($AB$26*$B$3+$A27))+$D$3+($C27+$AB$26*$E$3))+($D27+(1-$AB$26)*$E$3)))/(((($A$3+$AB$26*$B$3*$A27/($AB$26*$B$3+$A27))*$D$3/(($A$3+$AB$26*$B$3*$A27/($AB$26*$B$3+$A27))+$D$3+($C27+$AB$26*$E$3))+($C$3+(1-$AB$26)*$B$3*$B27/((1-$AB$26)*$B$3+$B27)))*($D27+(1-$AB$26)*$E$3)/(($A$3+$AB$26*$B$3*$A27/($AB$26*$B$3+$A27))*$D$3/(($A$3+$AB$26*$B$3*$A27/($AB$26*$B$3+$A27))+$D$3+($C27+$AB$26*$E$3))+($C$3+(1-$AB$26)*$B$3*$B27/((1-$AB$26)*$B$3+$B27))+$D$3*($C27+$AB$26*$E$3)/(($A$3+$AB$26*$B$3*$A27/($AB$26*$B$3+$A27))+$D$3+($C27+$AB$26*$E$3))+($D27+(1-$AB$26)*$E$3)))+(($A$3+$AB$26*$B$3*$A27/($AB$26*$B$3+$A27))*($C27+$AB$26*$E$3)/(($A$3+$AB$26*$B$3*$A27/($AB$26*$B$3+$A27))+$D$3+($C27+$AB$26*$E$3)))+((($A$3+$AB$26*$B$3*$A27/($AB$26*$B$3+$A27))*$D$3/(($A$3+$AB$26*$B$3*$A27/($AB$26*$B$3+$A27))+$D$3+($C27+$AB$26*$E$3))+($C$3+(1-$AB$26)*$B$3*$B27/((1-$AB$26)*$B$3+$B27)))*($D$3*($C27+$AB$26*$E$3)/(($A$3+$AB$26*$B$3*$A27/($AB$26*$B$3+$A27))+$D$3+($C27+$AB$26*$E$3)))/(($A$3+$AB$26*$B$3*$A27/($AB$26*$B$3+$A27))*$D$3/(($A$3+$AB$26*$B$3*$A27/($AB$26*$B$3+$A27))+$D$3+($C27+$AB$26*$E$3))+($C$3+(1-$AB$26)*$B$3*$B27/((1-$AB$26)*$B$3+$B27))+$D$3*($C27+$AB$26*$E$3)/(($A$3+$AB$26*$B$3*$A27/($AB$26*$B$3+$A27))+$D$3+($C27+$AB$26*$E$3))+($D27+(1-$AB$26)*$E$3))))</f>
        <v>0.61266782881978588</v>
      </c>
      <c r="AC27">
        <f>((($A$3+$AC$26*$B$3*$A27/($AC$26*$B$3+$A27))*$D$3/(($A$3+$AC$26*$B$3*$A27/($AC$26*$B$3+$A27))+$D$3+($C27+$AC$26*$E$3))+($C$3+(1-$AC$26)*$B$3*$B27/((1-$AC$26)*$B$3+$B27)))*($D27+(1-$AC$26)*$E$3)/(($A$3+$AC$26*$B$3*$A27/($AC$26*$B$3+$A27))*$D$3/(($A$3+$AC$26*$B$3*$A27/($AC$26*$B$3+$A27))+$D$3+($C27+$AC$26*$E$3))+($C$3+(1-$AC$26)*$B$3*$B27/((1-$AC$26)*$B$3+$B27))+$D$3*($C27+$AC$26*$E$3)/(($A$3+$AC$26*$B$3*$A27/($AC$26*$B$3+$A27))+$D$3+($C27+$AC$26*$E$3))+($D27+(1-$AC$26)*$E$3)))/(((($A$3+$AC$26*$B$3*$A27/($AC$26*$B$3+$A27))*$D$3/(($A$3+$AC$26*$B$3*$A27/($AC$26*$B$3+$A27))+$D$3+($C27+$AC$26*$E$3))+($C$3+(1-$AC$26)*$B$3*$B27/((1-$AC$26)*$B$3+$B27)))*($D27+(1-$AC$26)*$E$3)/(($A$3+$AC$26*$B$3*$A27/($AC$26*$B$3+$A27))*$D$3/(($A$3+$AC$26*$B$3*$A27/($AC$26*$B$3+$A27))+$D$3+($C27+$AC$26*$E$3))+($C$3+(1-$AC$26)*$B$3*$B27/((1-$AC$26)*$B$3+$B27))+$D$3*($C27+$AC$26*$E$3)/(($A$3+$AC$26*$B$3*$A27/($AC$26*$B$3+$A27))+$D$3+($C27+$AC$26*$E$3))+($D27+(1-$AC$26)*$E$3)))+(($A$3+$AC$26*$B$3*$A27/($AC$26*$B$3+$A27))*($C27+$AC$26*$E$3)/(($A$3+$AC$26*$B$3*$A27/($AC$26*$B$3+$A27))+$D$3+($C27+$AC$26*$E$3)))+((($A$3+$AC$26*$B$3*$A27/($AC$26*$B$3+$A27))*$D$3/(($A$3+$AC$26*$B$3*$A27/($AC$26*$B$3+$A27))+$D$3+($C27+$AC$26*$E$3))+($C$3+(1-$AC$26)*$B$3*$B27/((1-$AC$26)*$B$3+$B27)))*($D$3*($C27+$AC$26*$E$3)/(($A$3+$AC$26*$B$3*$A27/($AC$26*$B$3+$A27))+$D$3+($C27+$AC$26*$E$3)))/(($A$3+$AC$26*$B$3*$A27/($AC$26*$B$3+$A27))*$D$3/(($A$3+$AC$26*$B$3*$A27/($AC$26*$B$3+$A27))+$D$3+($C27+$AC$26*$E$3))+($C$3+(1-$AC$26)*$B$3*$B27/((1-$AC$26)*$B$3+$B27))+$D$3*($C27+$AC$26*$E$3)/(($A$3+$AC$26*$B$3*$A27/($AC$26*$B$3+$A27))+$D$3+($C27+$AC$26*$E$3))+($D27+(1-$AC$26)*$E$3))))</f>
        <v>0.54672993253285629</v>
      </c>
      <c r="AD27">
        <f>((($A$3+$AD$26*$B$3*$A27/($AD$26*$B$3+$A27))*$D$3/(($A$3+$AD$26*$B$3*$A27/($AD$26*$B$3+$A27))+$D$3+($C27+$AD$26*$E$3))+($C$3+(1-$AD$26)*$B$3*$B27/((1-$AD$26)*$B$3+$B27)))*($D27+(1-$AD$26)*$E$3)/(($A$3+$AD$26*$B$3*$A27/($AD$26*$B$3+$A27))*$D$3/(($A$3+$AD$26*$B$3*$A27/($AD$26*$B$3+$A27))+$D$3+($C27+$AD$26*$E$3))+($C$3+(1-$AD$26)*$B$3*$B27/((1-$AD$26)*$B$3+$B27))+$D$3*($C27+$AD$26*$E$3)/(($A$3+$AD$26*$B$3*$A27/($AD$26*$B$3+$A27))+$D$3+($C27+$AD$26*$E$3))+($D27+(1-$AD$26)*$E$3)))/(((($A$3+$AD$26*$B$3*$A27/($AD$26*$B$3+$A27))*$D$3/(($A$3+$AD$26*$B$3*$A27/($AD$26*$B$3+$A27))+$D$3+($C27+$AD$26*$E$3))+($C$3+(1-$AD$26)*$B$3*$B27/((1-$AD$26)*$B$3+$B27)))*($D27+(1-$AD$26)*$E$3)/(($A$3+$AD$26*$B$3*$A27/($AD$26*$B$3+$A27))*$D$3/(($A$3+$AD$26*$B$3*$A27/($AD$26*$B$3+$A27))+$D$3+($C27+$AD$26*$E$3))+($C$3+(1-$AD$26)*$B$3*$B27/((1-$AD$26)*$B$3+$B27))+$D$3*($C27+$AD$26*$E$3)/(($A$3+$AD$26*$B$3*$A27/($AD$26*$B$3+$A27))+$D$3+($C27+$AD$26*$E$3))+($D27+(1-$AD$26)*$E$3)))+(($A$3+$AD$26*$B$3*$A27/($AD$26*$B$3+$A27))*($C27+$AD$26*$E$3)/(($A$3+$AD$26*$B$3*$A27/($AD$26*$B$3+$A27))+$D$3+($C27+$AD$26*$E$3)))+((($A$3+$AD$26*$B$3*$A27/($AD$26*$B$3+$A27))*$D$3/(($A$3+$AD$26*$B$3*$A27/($AD$26*$B$3+$A27))+$D$3+($C27+$AD$26*$E$3))+($C$3+(1-$AD$26)*$B$3*$B27/((1-$AD$26)*$B$3+$B27)))*($D$3*($C27+$AD$26*$E$3)/(($A$3+$AD$26*$B$3*$A27/($AD$26*$B$3+$A27))+$D$3+($C27+$AD$26*$E$3)))/(($A$3+$AD$26*$B$3*$A27/($AD$26*$B$3+$A27))*$D$3/(($A$3+$AD$26*$B$3*$A27/($AD$26*$B$3+$A27))+$D$3+($C27+$AD$26*$E$3))+($C$3+(1-$AD$26)*$B$3*$B27/((1-$AD$26)*$B$3+$B27))+$D$3*($C27+$AD$26*$E$3)/(($A$3+$AD$26*$B$3*$A27/($AD$26*$B$3+$A27))+$D$3+($C27+$AD$26*$E$3))+($D27+(1-$AD$26)*$E$3))))</f>
        <v>0.48199358019605126</v>
      </c>
      <c r="AE27">
        <f>((($A$3+$AE$26*$B$3*$A27/($AE$26*$B$3+$A27))*$D$3/(($A$3+$AE$26*$B$3*$A27/($AE$26*$B$3+$A27))+$D$3+($C27+$AE$26*$E$3))+($C$3+(1-$AE$26)*$B$3*$B27/((1-$AE$26)*$B$3+$B27)))*($D27+(1-$AE$26)*$E$3)/(($A$3+$AE$26*$B$3*$A27/($AE$26*$B$3+$A27))*$D$3/(($A$3+$AE$26*$B$3*$A27/($AE$26*$B$3+$A27))+$D$3+($C27+$AE$26*$E$3))+($C$3+(1-$AE$26)*$B$3*$B27/((1-$AE$26)*$B$3+$B27))+$D$3*($C27+$AE$26*$E$3)/(($A$3+$AE$26*$B$3*$A27/($AE$26*$B$3+$A27))+$D$3+($C27+$AE$26*$E$3))+($D27+(1-$AE$26)*$E$3)))/(((($A$3+$AE$26*$B$3*$A27/($AE$26*$B$3+$A27))*$D$3/(($A$3+$AE$26*$B$3*$A27/($AE$26*$B$3+$A27))+$D$3+($C27+$AE$26*$E$3))+($C$3+(1-$AE$26)*$B$3*$B27/((1-$AE$26)*$B$3+$B27)))*($D27+(1-$AE$26)*$E$3)/(($A$3+$AE$26*$B$3*$A27/($AE$26*$B$3+$A27))*$D$3/(($A$3+$AE$26*$B$3*$A27/($AE$26*$B$3+$A27))+$D$3+($C27+$AE$26*$E$3))+($C$3+(1-$AE$26)*$B$3*$B27/((1-$AE$26)*$B$3+$B27))+$D$3*($C27+$AE$26*$E$3)/(($A$3+$AE$26*$B$3*$A27/($AE$26*$B$3+$A27))+$D$3+($C27+$AE$26*$E$3))+($D27+(1-$AE$26)*$E$3)))+(($A$3+$AE$26*$B$3*$A27/($AE$26*$B$3+$A27))*($C27+$AE$26*$E$3)/(($A$3+$AE$26*$B$3*$A27/($AE$26*$B$3+$A27))+$D$3+($C27+$AE$26*$E$3)))+((($A$3+$AE$26*$B$3*$A27/($AE$26*$B$3+$A27))*$D$3/(($A$3+$AE$26*$B$3*$A27/($AE$26*$B$3+$A27))+$D$3+($C27+$AE$26*$E$3))+($C$3+(1-$AE$26)*$B$3*$B27/((1-$AE$26)*$B$3+$B27)))*($D$3*($C27+$AE$26*$E$3)/(($A$3+$AE$26*$B$3*$A27/($AE$26*$B$3+$A27))+$D$3+($C27+$AE$26*$E$3)))/(($A$3+$AE$26*$B$3*$A27/($AE$26*$B$3+$A27))*$D$3/(($A$3+$AE$26*$B$3*$A27/($AE$26*$B$3+$A27))+$D$3+($C27+$AE$26*$E$3))+($C$3+(1-$AE$26)*$B$3*$B27/((1-$AE$26)*$B$3+$B27))+$D$3*($C27+$AE$26*$E$3)/(($A$3+$AE$26*$B$3*$A27/($AE$26*$B$3+$A27))+$D$3+($C27+$AE$26*$E$3))+($D27+(1-$AE$26)*$E$3))))</f>
        <v>0.41806393839202782</v>
      </c>
      <c r="AF27">
        <f>((($A$3+$AF$26*$B$3*$A27/($AF$26*$B$3+$A27))*$D$3/(($A$3+$AF$26*$B$3*$A27/($AF$26*$B$3+$A27))+$D$3+($C27+$AF$26*$E$3))+($C$3+(1-$AF$26)*$B$3*$B27/((1-$AF$26)*$B$3+$B27)))*($D27+(1-$AF$26)*$E$3)/(($A$3+$AF$26*$B$3*$A27/($AF$26*$B$3+$A27))*$D$3/(($A$3+$AF$26*$B$3*$A27/($AF$26*$B$3+$A27))+$D$3+($C27+$AF$26*$E$3))+($C$3+(1-$AF$26)*$B$3*$B27/((1-$AF$26)*$B$3+$B27))+$D$3*($C27+$AF$26*$E$3)/(($A$3+$AF$26*$B$3*$A27/($AF$26*$B$3+$A27))+$D$3+($C27+$AF$26*$E$3))+($D27+(1-$AF$26)*$E$3)))/(((($A$3+$AF$26*$B$3*$A27/($AF$26*$B$3+$A27))*$D$3/(($A$3+$AF$26*$B$3*$A27/($AF$26*$B$3+$A27))+$D$3+($C27+$AF$26*$E$3))+($C$3+(1-$AF$26)*$B$3*$B27/((1-$AF$26)*$B$3+$B27)))*($D27+(1-$AF$26)*$E$3)/(($A$3+$AF$26*$B$3*$A27/($AF$26*$B$3+$A27))*$D$3/(($A$3+$AF$26*$B$3*$A27/($AF$26*$B$3+$A27))+$D$3+($C27+$AF$26*$E$3))+($C$3+(1-$AF$26)*$B$3*$B27/((1-$AF$26)*$B$3+$B27))+$D$3*($C27+$AF$26*$E$3)/(($A$3+$AF$26*$B$3*$A27/($AF$26*$B$3+$A27))+$D$3+($C27+$AF$26*$E$3))+($D27+(1-$AF$26)*$E$3)))+(($A$3+$AF$26*$B$3*$A27/($AF$26*$B$3+$A27))*($C27+$AF$26*$E$3)/(($A$3+$AF$26*$B$3*$A27/($AF$26*$B$3+$A27))+$D$3+($C27+$AF$26*$E$3)))+((($A$3+$AF$26*$B$3*$A27/($AF$26*$B$3+$A27))*$D$3/(($A$3+$AF$26*$B$3*$A27/($AF$26*$B$3+$A27))+$D$3+($C27+$AF$26*$E$3))+($C$3+(1-$AF$26)*$B$3*$B27/((1-$AF$26)*$B$3+$B27)))*($D$3*($C27+$AF$26*$E$3)/(($A$3+$AF$26*$B$3*$A27/($AF$26*$B$3+$A27))+$D$3+($C27+$AF$26*$E$3)))/(($A$3+$AF$26*$B$3*$A27/($AF$26*$B$3+$A27))*$D$3/(($A$3+$AF$26*$B$3*$A27/($AF$26*$B$3+$A27))+$D$3+($C27+$AF$26*$E$3))+($C$3+(1-$AF$26)*$B$3*$B27/((1-$AF$26)*$B$3+$B27))+$D$3*($C27+$AF$26*$E$3)/(($A$3+$AF$26*$B$3*$A27/($AF$26*$B$3+$A27))+$D$3+($C27+$AF$26*$E$3))+($D27+(1-$AF$26)*$E$3))))</f>
        <v>0.35455617375549225</v>
      </c>
      <c r="AG27">
        <f>((($A$3+$AG$26*$B$3*$A27/($AG$26*$B$3+$A27))*$D$3/(($A$3+$AG$26*$B$3*$A27/($AG$26*$B$3+$A27))+$D$3+($C27+$AG$26*$E$3))+($C$3+(1-$AG$26)*$B$3*$B27/((1-$AG$26)*$B$3+$B27)))*($D27+(1-$AG$26)*$E$3)/(($A$3+$AG$26*$B$3*$A27/($AG$26*$B$3+$A27))*$D$3/(($A$3+$AG$26*$B$3*$A27/($AG$26*$B$3+$A27))+$D$3+($C27+$AG$26*$E$3))+($C$3+(1-$AG$26)*$B$3*$B27/((1-$AG$26)*$B$3+$B27))+$D$3*($C27+$AG$26*$E$3)/(($A$3+$AG$26*$B$3*$A27/($AG$26*$B$3+$A27))+$D$3+($C27+$AG$26*$E$3))+($D27+(1-$AG$26)*$E$3)))/(((($A$3+$AG$26*$B$3*$A27/($AG$26*$B$3+$A27))*$D$3/(($A$3+$AG$26*$B$3*$A27/($AG$26*$B$3+$A27))+$D$3+($C27+$AG$26*$E$3))+($C$3+(1-$AG$26)*$B$3*$B27/((1-$AG$26)*$B$3+$B27)))*($D27+(1-$AG$26)*$E$3)/(($A$3+$AG$26*$B$3*$A27/($AG$26*$B$3+$A27))*$D$3/(($A$3+$AG$26*$B$3*$A27/($AG$26*$B$3+$A27))+$D$3+($C27+$AG$26*$E$3))+($C$3+(1-$AG$26)*$B$3*$B27/((1-$AG$26)*$B$3+$B27))+$D$3*($C27+$AG$26*$E$3)/(($A$3+$AG$26*$B$3*$A27/($AG$26*$B$3+$A27))+$D$3+($C27+$AG$26*$E$3))+($D27+(1-$AG$26)*$E$3)))+(($A$3+$AG$26*$B$3*$A27/($AG$26*$B$3+$A27))*($C27+$AG$26*$E$3)/(($A$3+$AG$26*$B$3*$A27/($AG$26*$B$3+$A27))+$D$3+($C27+$AG$26*$E$3)))+((($A$3+$AG$26*$B$3*$A27/($AG$26*$B$3+$A27))*$D$3/(($A$3+$AG$26*$B$3*$A27/($AG$26*$B$3+$A27))+$D$3+($C27+$AG$26*$E$3))+($C$3+(1-$AG$26)*$B$3*$B27/((1-$AG$26)*$B$3+$B27)))*($D$3*($C27+$AG$26*$E$3)/(($A$3+$AG$26*$B$3*$A27/($AG$26*$B$3+$A27))+$D$3+($C27+$AG$26*$E$3)))/(($A$3+$AG$26*$B$3*$A27/($AG$26*$B$3+$A27))*$D$3/(($A$3+$AG$26*$B$3*$A27/($AG$26*$B$3+$A27))+$D$3+($C27+$AG$26*$E$3))+($C$3+(1-$AG$26)*$B$3*$B27/((1-$AG$26)*$B$3+$B27))+$D$3*($C27+$AG$26*$E$3)/(($A$3+$AG$26*$B$3*$A27/($AG$26*$B$3+$A27))+$D$3+($C27+$AG$26*$E$3))+($D27+(1-$AG$26)*$E$3))))</f>
        <v>0.29108769428736142</v>
      </c>
      <c r="AH27">
        <f>((($A$3+$AH$26*$B$3*$A27/($AH$26*$B$3+$A27))*$D$3/(($A$3+$AH$26*$B$3*$A27/($AH$26*$B$3+$A27))+$D$3+($C27+$AH$26*$E$3))+($C$3+(1-$AH$26)*$B$3*$B27/((1-$AH$26)*$B$3+$B27)))*($D27+(1-$AH$26)*$E$3)/(($A$3+$AH$26*$B$3*$A27/($AH$26*$B$3+$A27))*$D$3/(($A$3+$AH$26*$B$3*$A27/($AH$26*$B$3+$A27))+$D$3+($C27+$AH$26*$E$3))+($C$3+(1-$AH$26)*$B$3*$B27/((1-$AH$26)*$B$3+$B27))+$D$3*($C27+$AH$26*$E$3)/(($A$3+$AH$26*$B$3*$A27/($AH$26*$B$3+$A27))+$D$3+($C27+$AH$26*$E$3))+($D27+(1-$AH$26)*$E$3)))/(((($A$3+$AH$26*$B$3*$A27/($AH$26*$B$3+$A27))*$D$3/(($A$3+$AH$26*$B$3*$A27/($AH$26*$B$3+$A27))+$D$3+($C27+$AH$26*$E$3))+($C$3+(1-$AH$26)*$B$3*$B27/((1-$AH$26)*$B$3+$B27)))*($D27+(1-$AH$26)*$E$3)/(($A$3+$AH$26*$B$3*$A27/($AH$26*$B$3+$A27))*$D$3/(($A$3+$AH$26*$B$3*$A27/($AH$26*$B$3+$A27))+$D$3+($C27+$AH$26*$E$3))+($C$3+(1-$AH$26)*$B$3*$B27/((1-$AH$26)*$B$3+$B27))+$D$3*($C27+$AH$26*$E$3)/(($A$3+$AH$26*$B$3*$A27/($AH$26*$B$3+$A27))+$D$3+($C27+$AH$26*$E$3))+($D27+(1-$AH$26)*$E$3)))+(($A$3+$AH$26*$B$3*$A27/($AH$26*$B$3+$A27))*($C27+$AH$26*$E$3)/(($A$3+$AH$26*$B$3*$A27/($AH$26*$B$3+$A27))+$D$3+($C27+$AH$26*$E$3)))+((($A$3+$AH$26*$B$3*$A27/($AH$26*$B$3+$A27))*$D$3/(($A$3+$AH$26*$B$3*$A27/($AH$26*$B$3+$A27))+$D$3+($C27+$AH$26*$E$3))+($C$3+(1-$AH$26)*$B$3*$B27/((1-$AH$26)*$B$3+$B27)))*($D$3*($C27+$AH$26*$E$3)/(($A$3+$AH$26*$B$3*$A27/($AH$26*$B$3+$A27))+$D$3+($C27+$AH$26*$E$3)))/(($A$3+$AH$26*$B$3*$A27/($AH$26*$B$3+$A27))*$D$3/(($A$3+$AH$26*$B$3*$A27/($AH$26*$B$3+$A27))+$D$3+($C27+$AH$26*$E$3))+($C$3+(1-$AH$26)*$B$3*$B27/((1-$AH$26)*$B$3+$B27))+$D$3*($C27+$AH$26*$E$3)/(($A$3+$AH$26*$B$3*$A27/($AH$26*$B$3+$A27))+$D$3+($C27+$AH$26*$E$3))+($D27+(1-$AH$26)*$E$3))))</f>
        <v>0.22727037128460917</v>
      </c>
      <c r="AI27">
        <f>((($A$3+$AI$26*$B$3*$A27/($AI$26*$B$3+$A27))*$D$3/(($A$3+$AI$26*$B$3*$A27/($AI$26*$B$3+$A27))+$D$3+($C27+$AI$26*$E$3))+($C$3+(1-$AI$26)*$B$3*$B27/((1-$AI$26)*$B$3+$B27)))*($D27+(1-$AI$26)*$E$3)/(($A$3+$AI$26*$B$3*$A27/($AI$26*$B$3+$A27))*$D$3/(($A$3+$AI$26*$B$3*$A27/($AI$26*$B$3+$A27))+$D$3+($C27+$AI$26*$E$3))+($C$3+(1-$AI$26)*$B$3*$B27/((1-$AI$26)*$B$3+$B27))+$D$3*($C27+$AI$26*$E$3)/(($A$3+$AI$26*$B$3*$A27/($AI$26*$B$3+$A27))+$D$3+($C27+$AI$26*$E$3))+($D27+(1-$AI$26)*$E$3)))/(((($A$3+$AI$26*$B$3*$A27/($AI$26*$B$3+$A27))*$D$3/(($A$3+$AI$26*$B$3*$A27/($AI$26*$B$3+$A27))+$D$3+($C27+$AI$26*$E$3))+($C$3+(1-$AI$26)*$B$3*$B27/((1-$AI$26)*$B$3+$B27)))*($D27+(1-$AI$26)*$E$3)/(($A$3+$AI$26*$B$3*$A27/($AI$26*$B$3+$A27))*$D$3/(($A$3+$AI$26*$B$3*$A27/($AI$26*$B$3+$A27))+$D$3+($C27+$AI$26*$E$3))+($C$3+(1-$AI$26)*$B$3*$B27/((1-$AI$26)*$B$3+$B27))+$D$3*($C27+$AI$26*$E$3)/(($A$3+$AI$26*$B$3*$A27/($AI$26*$B$3+$A27))+$D$3+($C27+$AI$26*$E$3))+($D27+(1-$AI$26)*$E$3)))+(($A$3+$AI$26*$B$3*$A27/($AI$26*$B$3+$A27))*($C27+$AI$26*$E$3)/(($A$3+$AI$26*$B$3*$A27/($AI$26*$B$3+$A27))+$D$3+($C27+$AI$26*$E$3)))+((($A$3+$AI$26*$B$3*$A27/($AI$26*$B$3+$A27))*$D$3/(($A$3+$AI$26*$B$3*$A27/($AI$26*$B$3+$A27))+$D$3+($C27+$AI$26*$E$3))+($C$3+(1-$AI$26)*$B$3*$B27/((1-$AI$26)*$B$3+$B27)))*($D$3*($C27+$AI$26*$E$3)/(($A$3+$AI$26*$B$3*$A27/($AI$26*$B$3+$A27))+$D$3+($C27+$AI$26*$E$3)))/(($A$3+$AI$26*$B$3*$A27/($AI$26*$B$3+$A27))*$D$3/(($A$3+$AI$26*$B$3*$A27/($AI$26*$B$3+$A27))+$D$3+($C27+$AI$26*$E$3))+($C$3+(1-$AI$26)*$B$3*$B27/((1-$AI$26)*$B$3+$B27))+$D$3*($C27+$AI$26*$E$3)/(($A$3+$AI$26*$B$3*$A27/($AI$26*$B$3+$A27))+$D$3+($C27+$AI$26*$E$3))+($D27+(1-$AI$26)*$E$3))))</f>
        <v>0.16270240498532329</v>
      </c>
      <c r="AJ27">
        <f t="shared" ref="AJ27:AJ47" si="11">((($A$3+$AJ$26*$B$3*$A27/($AJ$26*$B$3+$A27))*$D$3/(($A$3+$AJ$26*$B$3*$A27/($AJ$26*$B$3+$A27))+$D$3+($C27+$AJ$26*$E$3))+($C$3+(1-$AJ$26)*$B$3*$B27/((1-$AJ$26)*$B$3+$B27)))*($D27+(1-$AJ$26)*$E$3)/(($A$3+$AJ$26*$B$3*$A27/($AJ$26*$B$3+$A27))*$D$3/(($A$3+$AJ$26*$B$3*$A27/($AJ$26*$B$3+$A27))+$D$3+($C27+$AJ$26*$E$3))+($C$3+(1-$AJ$26)*$B$3*$B27/((1-$AJ$26)*$B$3+$B27))+$D$3*($C27+$AJ$26*$E$3)/(($A$3+$AJ$26*$B$3*$A27/($AJ$26*$B$3+$A27))+$D$3+($C27+$AJ$26*$E$3))+($D27+(1-$AJ$26)*$E$3)))/(((($A$3+$AJ$26*$B$3*$A27/($AJ$26*$B$3+$A27))*$D$3/(($A$3+$AJ$26*$B$3*$A27/($AJ$26*$B$3+$A27))+$D$3+($C27+$AJ$26*$E$3))+($C$3+(1-$AJ$26)*$B$3*$B27/((1-$AJ$26)*$B$3+$B27)))*($D27+(1-$AJ$26)*$E$3)/(($A$3+$AJ$26*$B$3*$A27/($AJ$26*$B$3+$A27))*$D$3/(($A$3+$AJ$26*$B$3*$A27/($AJ$26*$B$3+$A27))+$D$3+($C27+$AJ$26*$E$3))+($C$3+(1-$AJ$26)*$B$3*$B27/((1-$AJ$26)*$B$3+$B27))+$D$3*($C27+$AJ$26*$E$3)/(($A$3+$AJ$26*$B$3*$A27/($AJ$26*$B$3+$A27))+$D$3+($C27+$AJ$26*$E$3))+($D27+(1-$AJ$26)*$E$3)))+(($A$3+$AJ$26*$B$3*$A27/($AJ$26*$B$3+$A27))*($C27+$AJ$26*$E$3)/(($A$3+$AJ$26*$B$3*$A27/($AJ$26*$B$3+$A27))+$D$3+($C27+$AJ$26*$E$3)))+((($A$3+$AJ$26*$B$3*$A27/($AJ$26*$B$3+$A27))*$D$3/(($A$3+$AJ$26*$B$3*$A27/($AJ$26*$B$3+$A27))+$D$3+($C27+$AJ$26*$E$3))+($C$3+(1-$AJ$26)*$B$3*$B27/((1-$AJ$26)*$B$3+$B27)))*($D$3*($C27+$AJ$26*$E$3)/(($A$3+$AJ$26*$B$3*$A27/($AJ$26*$B$3+$A27))+$D$3+($C27+$AJ$26*$E$3)))/(($A$3+$AJ$26*$B$3*$A27/($AJ$26*$B$3+$A27))*$D$3/(($A$3+$AJ$26*$B$3*$A27/($AJ$26*$B$3+$A27))+$D$3+($C27+$AJ$26*$E$3))+($C$3+(1-$AJ$26)*$B$3*$B27/((1-$AJ$26)*$B$3+$B27))+$D$3*($C27+$AJ$26*$E$3)/(($A$3+$AJ$26*$B$3*$A27/($AJ$26*$B$3+$A27))+$D$3+($C27+$AJ$26*$E$3))+($D27+(1-$AJ$26)*$E$3))))</f>
        <v>0.1300054713404028</v>
      </c>
      <c r="AK27">
        <f t="shared" ref="AK27:AK47" si="12">((($A$3+$AK$26*$B$3*$A27/($AK$26*$B$3+$A27))*$D$3/(($A$3+$AK$26*$B$3*$A27/($AK$26*$B$3+$A27))+$D$3+($C27+$AK$26*$E$3))+($C$3+(1-$AK$26)*$B$3*$B27/((1-$AK$26)*$B$3+$B27)))*($D27+(1-$AK$26)*$E$3)/(($A$3+$AK$26*$B$3*$A27/($AK$26*$B$3+$A27))*$D$3/(($A$3+$AK$26*$B$3*$A27/($AK$26*$B$3+$A27))+$D$3+($C27+$AK$26*$E$3))+($C$3+(1-$AK$26)*$B$3*$B27/((1-$AK$26)*$B$3+$B27))+$D$3*($C27+$AK$26*$E$3)/(($A$3+$AK$26*$B$3*$A27/($AK$26*$B$3+$A27))+$D$3+($C27+$AK$26*$E$3))+($D27+(1-$AK$26)*$E$3)))/(((($A$3+$AK$26*$B$3*$A27/($AK$26*$B$3+$A27))*$D$3/(($A$3+$AK$26*$B$3*$A27/($AK$26*$B$3+$A27))+$D$3+($C27+$AK$26*$E$3))+($C$3+(1-$AK$26)*$B$3*$B27/((1-$AK$26)*$B$3+$B27)))*($D27+(1-$AK$26)*$E$3)/(($A$3+$AK$26*$B$3*$A27/($AK$26*$B$3+$A27))*$D$3/(($A$3+$AK$26*$B$3*$A27/($AK$26*$B$3+$A27))+$D$3+($C27+$AK$26*$E$3))+($C$3+(1-$AK$26)*$B$3*$B27/((1-$AK$26)*$B$3+$B27))+$D$3*($C27+$AK$26*$E$3)/(($A$3+$AK$26*$B$3*$A27/($AK$26*$B$3+$A27))+$D$3+($C27+$AK$26*$E$3))+($D27+(1-$AK$26)*$E$3)))+(($A$3+$AK$26*$B$3*$A27/($AK$26*$B$3+$A27))*($C27+$AK$26*$E$3)/(($A$3+$AK$26*$B$3*$A27/($AK$26*$B$3+$A27))+$D$3+($C27+$AK$26*$E$3)))+((($A$3+$AK$26*$B$3*$A27/($AK$26*$B$3+$A27))*$D$3/(($A$3+$AK$26*$B$3*$A27/($AK$26*$B$3+$A27))+$D$3+($C27+$AK$26*$E$3))+($C$3+(1-$AK$26)*$B$3*$B27/((1-$AK$26)*$B$3+$B27)))*($D$3*($C27+$AK$26*$E$3)/(($A$3+$AK$26*$B$3*$A27/($AK$26*$B$3+$A27))+$D$3+($C27+$AK$26*$E$3)))/(($A$3+$AK$26*$B$3*$A27/($AK$26*$B$3+$A27))*$D$3/(($A$3+$AK$26*$B$3*$A27/($AK$26*$B$3+$A27))+$D$3+($C27+$AK$26*$E$3))+($C$3+(1-$AK$26)*$B$3*$B27/((1-$AK$26)*$B$3+$B27))+$D$3*($C27+$AK$26*$E$3)/(($A$3+$AK$26*$B$3*$A27/($AK$26*$B$3+$A27))+$D$3+($C27+$AK$26*$E$3))+($D27+(1-$AK$26)*$E$3))))</f>
        <v>9.6959465428290634E-2</v>
      </c>
      <c r="AL27">
        <f t="shared" ref="AL27:AL47" si="13">((($A$3+$AL$26*$B$3*$A27/($AL$26*$B$3+$A27))*$D$3/(($A$3+$AL$26*$B$3*$A27/($AL$26*$B$3+$A27))+$D$3+($C27+$AL$26*$E$3))+($C$3+(1-$AL$26)*$B$3*$B27/((1-$AL$26)*$B$3+$B27)))*($D27+(1-$AL$26)*$E$3)/(($A$3+$AL$26*$B$3*$A27/($AL$26*$B$3+$A27))*$D$3/(($A$3+$AL$26*$B$3*$A27/($AL$26*$B$3+$A27))+$D$3+($C27+$AL$26*$E$3))+($C$3+(1-$AL$26)*$B$3*$B27/((1-$AL$26)*$B$3+$B27))+$D$3*($C27+$AL$26*$E$3)/(($A$3+$AL$26*$B$3*$A27/($AL$26*$B$3+$A27))+$D$3+($C27+$AL$26*$E$3))+($D27+(1-$AL$26)*$E$3)))/(((($A$3+$AL$26*$B$3*$A27/($AL$26*$B$3+$A27))*$D$3/(($A$3+$AL$26*$B$3*$A27/($AL$26*$B$3+$A27))+$D$3+($C27+$AL$26*$E$3))+($C$3+(1-$AL$26)*$B$3*$B27/((1-$AL$26)*$B$3+$B27)))*($D27+(1-$AL$26)*$E$3)/(($A$3+$AL$26*$B$3*$A27/($AL$26*$B$3+$A27))*$D$3/(($A$3+$AL$26*$B$3*$A27/($AL$26*$B$3+$A27))+$D$3+($C27+$AL$26*$E$3))+($C$3+(1-$AL$26)*$B$3*$B27/((1-$AL$26)*$B$3+$B27))+$D$3*($C27+$AL$26*$E$3)/(($A$3+$AL$26*$B$3*$A27/($AL$26*$B$3+$A27))+$D$3+($C27+$AL$26*$E$3))+($D27+(1-$AL$26)*$E$3)))+(($A$3+$AL$26*$B$3*$A27/($AL$26*$B$3+$A27))*($C27+$AL$26*$E$3)/(($A$3+$AL$26*$B$3*$A27/($AL$26*$B$3+$A27))+$D$3+($C27+$AL$26*$E$3)))+((($A$3+$AL$26*$B$3*$A27/($AL$26*$B$3+$A27))*$D$3/(($A$3+$AL$26*$B$3*$A27/($AL$26*$B$3+$A27))+$D$3+($C27+$AL$26*$E$3))+($C$3+(1-$AL$26)*$B$3*$B27/((1-$AL$26)*$B$3+$B27)))*($D$3*($C27+$AL$26*$E$3)/(($A$3+$AL$26*$B$3*$A27/($AL$26*$B$3+$A27))+$D$3+($C27+$AL$26*$E$3)))/(($A$3+$AL$26*$B$3*$A27/($AL$26*$B$3+$A27))*$D$3/(($A$3+$AL$26*$B$3*$A27/($AL$26*$B$3+$A27))+$D$3+($C27+$AL$26*$E$3))+($C$3+(1-$AL$26)*$B$3*$B27/((1-$AL$26)*$B$3+$B27))+$D$3*($C27+$AL$26*$E$3)/(($A$3+$AL$26*$B$3*$A27/($AL$26*$B$3+$A27))+$D$3+($C27+$AL$26*$E$3))+($D27+(1-$AL$26)*$E$3))))</f>
        <v>9.0303299563426698E-2</v>
      </c>
      <c r="AM27">
        <f t="shared" ref="AM27:AM47" si="14">((($A$3+$AM$26*$B$3*$A27/($AM$26*$B$3+$A27))*$D$3/(($A$3+$AM$26*$B$3*$A27/($AM$26*$B$3+$A27))+$D$3+($C27+$AM$26*$E$3))+($C$3+(1-$AM$26)*$B$3*$B27/((1-$AM$26)*$B$3+$B27)))*($D27+(1-$AM$26)*$E$3)/(($A$3+$AM$26*$B$3*$A27/($AM$26*$B$3+$A27))*$D$3/(($A$3+$AM$26*$B$3*$A27/($AM$26*$B$3+$A27))+$D$3+($C27+$AM$26*$E$3))+($C$3+(1-$AM$26)*$B$3*$B27/((1-$AM$26)*$B$3+$B27))+$D$3*($C27+$AM$26*$E$3)/(($A$3+$AM$26*$B$3*$A27/($AM$26*$B$3+$A27))+$D$3+($C27+$AM$26*$E$3))+($D27+(1-$AM$26)*$E$3)))/(((($A$3+$AM$26*$B$3*$A27/($AM$26*$B$3+$A27))*$D$3/(($A$3+$AM$26*$B$3*$A27/($AM$26*$B$3+$A27))+$D$3+($C27+$AM$26*$E$3))+($C$3+(1-$AM$26)*$B$3*$B27/((1-$AM$26)*$B$3+$B27)))*($D27+(1-$AM$26)*$E$3)/(($A$3+$AM$26*$B$3*$A27/($AM$26*$B$3+$A27))*$D$3/(($A$3+$AM$26*$B$3*$A27/($AM$26*$B$3+$A27))+$D$3+($C27+$AM$26*$E$3))+($C$3+(1-$AM$26)*$B$3*$B27/((1-$AM$26)*$B$3+$B27))+$D$3*($C27+$AM$26*$E$3)/(($A$3+$AM$26*$B$3*$A27/($AM$26*$B$3+$A27))+$D$3+($C27+$AM$26*$E$3))+($D27+(1-$AM$26)*$E$3)))+(($A$3+$AM$26*$B$3*$A27/($AM$26*$B$3+$A27))*($C27+$AM$26*$E$3)/(($A$3+$AM$26*$B$3*$A27/($AM$26*$B$3+$A27))+$D$3+($C27+$AM$26*$E$3)))+((($A$3+$AM$26*$B$3*$A27/($AM$26*$B$3+$A27))*$D$3/(($A$3+$AM$26*$B$3*$A27/($AM$26*$B$3+$A27))+$D$3+($C27+$AM$26*$E$3))+($C$3+(1-$AM$26)*$B$3*$B27/((1-$AM$26)*$B$3+$B27)))*($D$3*($C27+$AM$26*$E$3)/(($A$3+$AM$26*$B$3*$A27/($AM$26*$B$3+$A27))+$D$3+($C27+$AM$26*$E$3)))/(($A$3+$AM$26*$B$3*$A27/($AM$26*$B$3+$A27))*$D$3/(($A$3+$AM$26*$B$3*$A27/($AM$26*$B$3+$A27))+$D$3+($C27+$AM$26*$E$3))+($C$3+(1-$AM$26)*$B$3*$B27/((1-$AM$26)*$B$3+$B27))+$D$3*($C27+$AM$26*$E$3)/(($A$3+$AM$26*$B$3*$A27/($AM$26*$B$3+$A27))+$D$3+($C27+$AM$26*$E$3))+($D27+(1-$AM$26)*$E$3))))</f>
        <v>8.3630373428191171E-2</v>
      </c>
      <c r="AN27">
        <f t="shared" ref="AN27:AN47" si="15">((($A$3+$AN$26*$B$3*$A27/($AN$26*$B$3+$A27))*$D$3/(($A$3+$AN$26*$B$3*$A27/($AN$26*$B$3+$A27))+$D$3+($C27+$AN$26*$E$3))+($C$3+(1-$AN$26)*$B$3*$B27/((1-$AN$26)*$B$3+$B27)))*($D27+(1-$AN$26)*$E$3)/(($A$3+$AN$26*$B$3*$A27/($AN$26*$B$3+$A27))*$D$3/(($A$3+$AN$26*$B$3*$A27/($AN$26*$B$3+$A27))+$D$3+($C27+$AN$26*$E$3))+($C$3+(1-$AN$26)*$B$3*$B27/((1-$AN$26)*$B$3+$B27))+$D$3*($C27+$AN$26*$E$3)/(($A$3+$AN$26*$B$3*$A27/($AN$26*$B$3+$A27))+$D$3+($C27+$AN$26*$E$3))+($D27+(1-$AN$26)*$E$3)))/(((($A$3+$AN$26*$B$3*$A27/($AN$26*$B$3+$A27))*$D$3/(($A$3+$AN$26*$B$3*$A27/($AN$26*$B$3+$A27))+$D$3+($C27+$AN$26*$E$3))+($C$3+(1-$AN$26)*$B$3*$B27/((1-$AN$26)*$B$3+$B27)))*($D27+(1-$AN$26)*$E$3)/(($A$3+$AN$26*$B$3*$A27/($AN$26*$B$3+$A27))*$D$3/(($A$3+$AN$26*$B$3*$A27/($AN$26*$B$3+$A27))+$D$3+($C27+$AN$26*$E$3))+($C$3+(1-$AN$26)*$B$3*$B27/((1-$AN$26)*$B$3+$B27))+$D$3*($C27+$AN$26*$E$3)/(($A$3+$AN$26*$B$3*$A27/($AN$26*$B$3+$A27))+$D$3+($C27+$AN$26*$E$3))+($D27+(1-$AN$26)*$E$3)))+(($A$3+$AN$26*$B$3*$A27/($AN$26*$B$3+$A27))*($C27+$AN$26*$E$3)/(($A$3+$AN$26*$B$3*$A27/($AN$26*$B$3+$A27))+$D$3+($C27+$AN$26*$E$3)))+((($A$3+$AN$26*$B$3*$A27/($AN$26*$B$3+$A27))*$D$3/(($A$3+$AN$26*$B$3*$A27/($AN$26*$B$3+$A27))+$D$3+($C27+$AN$26*$E$3))+($C$3+(1-$AN$26)*$B$3*$B27/((1-$AN$26)*$B$3+$B27)))*($D$3*($C27+$AN$26*$E$3)/(($A$3+$AN$26*$B$3*$A27/($AN$26*$B$3+$A27))+$D$3+($C27+$AN$26*$E$3)))/(($A$3+$AN$26*$B$3*$A27/($AN$26*$B$3+$A27))*$D$3/(($A$3+$AN$26*$B$3*$A27/($AN$26*$B$3+$A27))+$D$3+($C27+$AN$26*$E$3))+($C$3+(1-$AN$26)*$B$3*$B27/((1-$AN$26)*$B$3+$B27))+$D$3*($C27+$AN$26*$E$3)/(($A$3+$AN$26*$B$3*$A27/($AN$26*$B$3+$A27))+$D$3+($C27+$AN$26*$E$3))+($D27+(1-$AN$26)*$E$3))))</f>
        <v>7.6940204465855699E-2</v>
      </c>
      <c r="AO27">
        <f t="shared" ref="AO27:AO47" si="16">((($A$3+$AO$26*$B$3*$A27/($AO$26*$B$3+$A27))*$D$3/(($A$3+$AO$26*$B$3*$A27/($AO$26*$B$3+$A27))+$D$3+($C27+$AO$26*$E$3))+($C$3+(1-$AO$26)*$B$3*$B27/((1-$AO$26)*$B$3+$B27)))*($D27+(1-$AO$26)*$E$3)/(($A$3+$AO$26*$B$3*$A27/($AO$26*$B$3+$A27))*$D$3/(($A$3+$AO$26*$B$3*$A27/($AO$26*$B$3+$A27))+$D$3+($C27+$AO$26*$E$3))+($C$3+(1-$AO$26)*$B$3*$B27/((1-$AO$26)*$B$3+$B27))+$D$3*($C27+$AO$26*$E$3)/(($A$3+$AO$26*$B$3*$A27/($AO$26*$B$3+$A27))+$D$3+($C27+$AO$26*$E$3))+($D27+(1-$AO$26)*$E$3)))/(((($A$3+$AO$26*$B$3*$A27/($AO$26*$B$3+$A27))*$D$3/(($A$3+$AO$26*$B$3*$A27/($AO$26*$B$3+$A27))+$D$3+($C27+$AO$26*$E$3))+($C$3+(1-$AO$26)*$B$3*$B27/((1-$AO$26)*$B$3+$B27)))*($D27+(1-$AO$26)*$E$3)/(($A$3+$AO$26*$B$3*$A27/($AO$26*$B$3+$A27))*$D$3/(($A$3+$AO$26*$B$3*$A27/($AO$26*$B$3+$A27))+$D$3+($C27+$AO$26*$E$3))+($C$3+(1-$AO$26)*$B$3*$B27/((1-$AO$26)*$B$3+$B27))+$D$3*($C27+$AO$26*$E$3)/(($A$3+$AO$26*$B$3*$A27/($AO$26*$B$3+$A27))+$D$3+($C27+$AO$26*$E$3))+($D27+(1-$AO$26)*$E$3)))+(($A$3+$AO$26*$B$3*$A27/($AO$26*$B$3+$A27))*($C27+$AO$26*$E$3)/(($A$3+$AO$26*$B$3*$A27/($AO$26*$B$3+$A27))+$D$3+($C27+$AO$26*$E$3)))+((($A$3+$AO$26*$B$3*$A27/($AO$26*$B$3+$A27))*$D$3/(($A$3+$AO$26*$B$3*$A27/($AO$26*$B$3+$A27))+$D$3+($C27+$AO$26*$E$3))+($C$3+(1-$AO$26)*$B$3*$B27/((1-$AO$26)*$B$3+$B27)))*($D$3*($C27+$AO$26*$E$3)/(($A$3+$AO$26*$B$3*$A27/($AO$26*$B$3+$A27))+$D$3+($C27+$AO$26*$E$3)))/(($A$3+$AO$26*$B$3*$A27/($AO$26*$B$3+$A27))*$D$3/(($A$3+$AO$26*$B$3*$A27/($AO$26*$B$3+$A27))+$D$3+($C27+$AO$26*$E$3))+($C$3+(1-$AO$26)*$B$3*$B27/((1-$AO$26)*$B$3+$B27))+$D$3*($C27+$AO$26*$E$3)/(($A$3+$AO$26*$B$3*$A27/($AO$26*$B$3+$A27))+$D$3+($C27+$AO$26*$E$3))+($D27+(1-$AO$26)*$E$3))))</f>
        <v>7.0232305476903512E-2</v>
      </c>
      <c r="AP27">
        <f t="shared" ref="AP27:AP47" si="17">((($A$3+$AP$26*$B$3*$A27/($AP$26*$B$3+$A27))*$D$3/(($A$3+$AP$26*$B$3*$A27/($AP$26*$B$3+$A27))+$D$3+($C27+$AP$26*$E$3))+($C$3+(1-$AP$26)*$B$3*$B27/((1-$AP$26)*$B$3+$B27)))*($D27+(1-$AP$26)*$E$3)/(($A$3+$AP$26*$B$3*$A27/($AP$26*$B$3+$A27))*$D$3/(($A$3+$AP$26*$B$3*$A27/($AP$26*$B$3+$A27))+$D$3+($C27+$AP$26*$E$3))+($C$3+(1-$AP$26)*$B$3*$B27/((1-$AP$26)*$B$3+$B27))+$D$3*($C27+$AP$26*$E$3)/(($A$3+$AP$26*$B$3*$A27/($AP$26*$B$3+$A27))+$D$3+($C27+$AP$26*$E$3))+($D27+(1-$AP$26)*$E$3)))/(((($A$3+$AP$26*$B$3*$A27/($AP$26*$B$3+$A27))*$D$3/(($A$3+$AP$26*$B$3*$A27/($AP$26*$B$3+$A27))+$D$3+($C27+$AP$26*$E$3))+($C$3+(1-$AP$26)*$B$3*$B27/((1-$AP$26)*$B$3+$B27)))*($D27+(1-$AP$26)*$E$3)/(($A$3+$AP$26*$B$3*$A27/($AP$26*$B$3+$A27))*$D$3/(($A$3+$AP$26*$B$3*$A27/($AP$26*$B$3+$A27))+$D$3+($C27+$AP$26*$E$3))+($C$3+(1-$AP$26)*$B$3*$B27/((1-$AP$26)*$B$3+$B27))+$D$3*($C27+$AP$26*$E$3)/(($A$3+$AP$26*$B$3*$A27/($AP$26*$B$3+$A27))+$D$3+($C27+$AP$26*$E$3))+($D27+(1-$AP$26)*$E$3)))+(($A$3+$AP$26*$B$3*$A27/($AP$26*$B$3+$A27))*($C27+$AP$26*$E$3)/(($A$3+$AP$26*$B$3*$A27/($AP$26*$B$3+$A27))+$D$3+($C27+$AP$26*$E$3)))+((($A$3+$AP$26*$B$3*$A27/($AP$26*$B$3+$A27))*$D$3/(($A$3+$AP$26*$B$3*$A27/($AP$26*$B$3+$A27))+$D$3+($C27+$AP$26*$E$3))+($C$3+(1-$AP$26)*$B$3*$B27/((1-$AP$26)*$B$3+$B27)))*($D$3*($C27+$AP$26*$E$3)/(($A$3+$AP$26*$B$3*$A27/($AP$26*$B$3+$A27))+$D$3+($C27+$AP$26*$E$3)))/(($A$3+$AP$26*$B$3*$A27/($AP$26*$B$3+$A27))*$D$3/(($A$3+$AP$26*$B$3*$A27/($AP$26*$B$3+$A27))+$D$3+($C27+$AP$26*$E$3))+($C$3+(1-$AP$26)*$B$3*$B27/((1-$AP$26)*$B$3+$B27))+$D$3*($C27+$AP$26*$E$3)/(($A$3+$AP$26*$B$3*$A27/($AP$26*$B$3+$A27))+$D$3+($C27+$AP$26*$E$3))+($D27+(1-$AP$26)*$E$3))))</f>
        <v>6.3506184486803036E-2</v>
      </c>
      <c r="AQ27">
        <f t="shared" ref="AQ27:AQ47" si="18">((($A$3+$AQ$26*$B$3*$A27/($AQ$26*$B$3+$A27))*$D$3/(($A$3+$AQ$26*$B$3*$A27/($AQ$26*$B$3+$A27))+$D$3+($C27+$AQ$26*$E$3))+($C$3+(1-$AQ$26)*$B$3*$B27/((1-$AQ$26)*$B$3+$B27)))*($D27+(1-$AQ$26)*$E$3)/(($A$3+$AQ$26*$B$3*$A27/($AQ$26*$B$3+$A27))*$D$3/(($A$3+$AQ$26*$B$3*$A27/($AQ$26*$B$3+$A27))+$D$3+($C27+$AQ$26*$E$3))+($C$3+(1-$AQ$26)*$B$3*$B27/((1-$AQ$26)*$B$3+$B27))+$D$3*($C27+$AQ$26*$E$3)/(($A$3+$AQ$26*$B$3*$A27/($AQ$26*$B$3+$A27))+$D$3+($C27+$AQ$26*$E$3))+($D27+(1-$AQ$26)*$E$3)))/(((($A$3+$AQ$26*$B$3*$A27/($AQ$26*$B$3+$A27))*$D$3/(($A$3+$AQ$26*$B$3*$A27/($AQ$26*$B$3+$A27))+$D$3+($C27+$AQ$26*$E$3))+($C$3+(1-$AQ$26)*$B$3*$B27/((1-$AQ$26)*$B$3+$B27)))*($D27+(1-$AQ$26)*$E$3)/(($A$3+$AQ$26*$B$3*$A27/($AQ$26*$B$3+$A27))*$D$3/(($A$3+$AQ$26*$B$3*$A27/($AQ$26*$B$3+$A27))+$D$3+($C27+$AQ$26*$E$3))+($C$3+(1-$AQ$26)*$B$3*$B27/((1-$AQ$26)*$B$3+$B27))+$D$3*($C27+$AQ$26*$E$3)/(($A$3+$AQ$26*$B$3*$A27/($AQ$26*$B$3+$A27))+$D$3+($C27+$AQ$26*$E$3))+($D27+(1-$AQ$26)*$E$3)))+(($A$3+$AQ$26*$B$3*$A27/($AQ$26*$B$3+$A27))*($C27+$AQ$26*$E$3)/(($A$3+$AQ$26*$B$3*$A27/($AQ$26*$B$3+$A27))+$D$3+($C27+$AQ$26*$E$3)))+((($A$3+$AQ$26*$B$3*$A27/($AQ$26*$B$3+$A27))*$D$3/(($A$3+$AQ$26*$B$3*$A27/($AQ$26*$B$3+$A27))+$D$3+($C27+$AQ$26*$E$3))+($C$3+(1-$AQ$26)*$B$3*$B27/((1-$AQ$26)*$B$3+$B27)))*($D$3*($C27+$AQ$26*$E$3)/(($A$3+$AQ$26*$B$3*$A27/($AQ$26*$B$3+$A27))+$D$3+($C27+$AQ$26*$E$3)))/(($A$3+$AQ$26*$B$3*$A27/($AQ$26*$B$3+$A27))*$D$3/(($A$3+$AQ$26*$B$3*$A27/($AQ$26*$B$3+$A27))+$D$3+($C27+$AQ$26*$E$3))+($C$3+(1-$AQ$26)*$B$3*$B27/((1-$AQ$26)*$B$3+$B27))+$D$3*($C27+$AQ$26*$E$3)/(($A$3+$AQ$26*$B$3*$A27/($AQ$26*$B$3+$A27))+$D$3+($C27+$AQ$26*$E$3))+($D27+(1-$AQ$26)*$E$3))))</f>
        <v>5.6761344611240896E-2</v>
      </c>
      <c r="AR27">
        <f t="shared" ref="AR27:AR47" si="19">((($A$3+$AR$26*$B$3*$A27/($AR$26*$B$3+$A27))*$D$3/(($A$3+$AR$26*$B$3*$A27/($AR$26*$B$3+$A27))+$D$3+($C27+$AR$26*$E$3))+($C$3+(1-$AR$26)*$B$3*$B27/((1-$AR$26)*$B$3+$B27)))*($D27+(1-$AR$26)*$E$3)/(($A$3+$AR$26*$B$3*$A27/($AR$26*$B$3+$A27))*$D$3/(($A$3+$AR$26*$B$3*$A27/($AR$26*$B$3+$A27))+$D$3+($C27+$AR$26*$E$3))+($C$3+(1-$AR$26)*$B$3*$B27/((1-$AR$26)*$B$3+$B27))+$D$3*($C27+$AR$26*$E$3)/(($A$3+$AR$26*$B$3*$A27/($AR$26*$B$3+$A27))+$D$3+($C27+$AR$26*$E$3))+($D27+(1-$AR$26)*$E$3)))/(((($A$3+$AR$26*$B$3*$A27/($AR$26*$B$3+$A27))*$D$3/(($A$3+$AR$26*$B$3*$A27/($AR$26*$B$3+$A27))+$D$3+($C27+$AR$26*$E$3))+($C$3+(1-$AR$26)*$B$3*$B27/((1-$AR$26)*$B$3+$B27)))*($D27+(1-$AR$26)*$E$3)/(($A$3+$AR$26*$B$3*$A27/($AR$26*$B$3+$A27))*$D$3/(($A$3+$AR$26*$B$3*$A27/($AR$26*$B$3+$A27))+$D$3+($C27+$AR$26*$E$3))+($C$3+(1-$AR$26)*$B$3*$B27/((1-$AR$26)*$B$3+$B27))+$D$3*($C27+$AR$26*$E$3)/(($A$3+$AR$26*$B$3*$A27/($AR$26*$B$3+$A27))+$D$3+($C27+$AR$26*$E$3))+($D27+(1-$AR$26)*$E$3)))+(($A$3+$AR$26*$B$3*$A27/($AR$26*$B$3+$A27))*($C27+$AR$26*$E$3)/(($A$3+$AR$26*$B$3*$A27/($AR$26*$B$3+$A27))+$D$3+($C27+$AR$26*$E$3)))+((($A$3+$AR$26*$B$3*$A27/($AR$26*$B$3+$A27))*$D$3/(($A$3+$AR$26*$B$3*$A27/($AR$26*$B$3+$A27))+$D$3+($C27+$AR$26*$E$3))+($C$3+(1-$AR$26)*$B$3*$B27/((1-$AR$26)*$B$3+$B27)))*($D$3*($C27+$AR$26*$E$3)/(($A$3+$AR$26*$B$3*$A27/($AR$26*$B$3+$A27))+$D$3+($C27+$AR$26*$E$3)))/(($A$3+$AR$26*$B$3*$A27/($AR$26*$B$3+$A27))*$D$3/(($A$3+$AR$26*$B$3*$A27/($AR$26*$B$3+$A27))+$D$3+($C27+$AR$26*$E$3))+($C$3+(1-$AR$26)*$B$3*$B27/((1-$AR$26)*$B$3+$B27))+$D$3*($C27+$AR$26*$E$3)/(($A$3+$AR$26*$B$3*$A27/($AR$26*$B$3+$A27))+$D$3+($C27+$AR$26*$E$3))+($D27+(1-$AR$26)*$E$3))))</f>
        <v>4.9997283918730685E-2</v>
      </c>
      <c r="AS27">
        <f t="shared" ref="AS27:AS47" si="20">((($A$3+$AS$26*$B$3*$A27/($AS$26*$B$3+$A27))*$D$3/(($A$3+$AS$26*$B$3*$A27/($AS$26*$B$3+$A27))+$D$3+($C27+$AS$26*$E$3))+($C$3+(1-$AS$26)*$B$3*$B27/((1-$AS$26)*$B$3+$B27)))*($D27+(1-$AS$26)*$E$3)/(($A$3+$AS$26*$B$3*$A27/($AS$26*$B$3+$A27))*$D$3/(($A$3+$AS$26*$B$3*$A27/($AS$26*$B$3+$A27))+$D$3+($C27+$AS$26*$E$3))+($C$3+(1-$AS$26)*$B$3*$B27/((1-$AS$26)*$B$3+$B27))+$D$3*($C27+$AS$26*$E$3)/(($A$3+$AS$26*$B$3*$A27/($AS$26*$B$3+$A27))+$D$3+($C27+$AS$26*$E$3))+($D27+(1-$AS$26)*$E$3)))/(((($A$3+$AS$26*$B$3*$A27/($AS$26*$B$3+$A27))*$D$3/(($A$3+$AS$26*$B$3*$A27/($AS$26*$B$3+$A27))+$D$3+($C27+$AS$26*$E$3))+($C$3+(1-$AS$26)*$B$3*$B27/((1-$AS$26)*$B$3+$B27)))*($D27+(1-$AS$26)*$E$3)/(($A$3+$AS$26*$B$3*$A27/($AS$26*$B$3+$A27))*$D$3/(($A$3+$AS$26*$B$3*$A27/($AS$26*$B$3+$A27))+$D$3+($C27+$AS$26*$E$3))+($C$3+(1-$AS$26)*$B$3*$B27/((1-$AS$26)*$B$3+$B27))+$D$3*($C27+$AS$26*$E$3)/(($A$3+$AS$26*$B$3*$A27/($AS$26*$B$3+$A27))+$D$3+($C27+$AS$26*$E$3))+($D27+(1-$AS$26)*$E$3)))+(($A$3+$AS$26*$B$3*$A27/($AS$26*$B$3+$A27))*($C27+$AS$26*$E$3)/(($A$3+$AS$26*$B$3*$A27/($AS$26*$B$3+$A27))+$D$3+($C27+$AS$26*$E$3)))+((($A$3+$AS$26*$B$3*$A27/($AS$26*$B$3+$A27))*$D$3/(($A$3+$AS$26*$B$3*$A27/($AS$26*$B$3+$A27))+$D$3+($C27+$AS$26*$E$3))+($C$3+(1-$AS$26)*$B$3*$B27/((1-$AS$26)*$B$3+$B27)))*($D$3*($C27+$AS$26*$E$3)/(($A$3+$AS$26*$B$3*$A27/($AS$26*$B$3+$A27))+$D$3+($C27+$AS$26*$E$3)))/(($A$3+$AS$26*$B$3*$A27/($AS$26*$B$3+$A27))*$D$3/(($A$3+$AS$26*$B$3*$A27/($AS$26*$B$3+$A27))+$D$3+($C27+$AS$26*$E$3))+($C$3+(1-$AS$26)*$B$3*$B27/((1-$AS$26)*$B$3+$B27))+$D$3*($C27+$AS$26*$E$3)/(($A$3+$AS$26*$B$3*$A27/($AS$26*$B$3+$A27))+$D$3+($C27+$AS$26*$E$3))+($D27+(1-$AS$26)*$E$3))))</f>
        <v>4.32134952905118E-2</v>
      </c>
      <c r="AT27">
        <f t="shared" ref="AT27:AT47" si="21">((($A$3+$AT$26*$B$3*$A27/($AT$26*$B$3+$A27))*$D$3/(($A$3+$AT$26*$B$3*$A27/($AT$26*$B$3+$A27))+$D$3+($C27+$AT$26*$E$3))+($C$3+(1-$AT$26)*$B$3*$B27/((1-$AT$26)*$B$3+$B27)))*($D27+(1-$AT$26)*$E$3)/(($A$3+$AT$26*$B$3*$A27/($AT$26*$B$3+$A27))*$D$3/(($A$3+$AT$26*$B$3*$A27/($AT$26*$B$3+$A27))+$D$3+($C27+$AT$26*$E$3))+($C$3+(1-$AT$26)*$B$3*$B27/((1-$AT$26)*$B$3+$B27))+$D$3*($C27+$AT$26*$E$3)/(($A$3+$AT$26*$B$3*$A27/($AT$26*$B$3+$A27))+$D$3+($C27+$AT$26*$E$3))+($D27+(1-$AT$26)*$E$3)))/(((($A$3+$AT$26*$B$3*$A27/($AT$26*$B$3+$A27))*$D$3/(($A$3+$AT$26*$B$3*$A27/($AT$26*$B$3+$A27))+$D$3+($C27+$AT$26*$E$3))+($C$3+(1-$AT$26)*$B$3*$B27/((1-$AT$26)*$B$3+$B27)))*($D27+(1-$AT$26)*$E$3)/(($A$3+$AT$26*$B$3*$A27/($AT$26*$B$3+$A27))*$D$3/(($A$3+$AT$26*$B$3*$A27/($AT$26*$B$3+$A27))+$D$3+($C27+$AT$26*$E$3))+($C$3+(1-$AT$26)*$B$3*$B27/((1-$AT$26)*$B$3+$B27))+$D$3*($C27+$AT$26*$E$3)/(($A$3+$AT$26*$B$3*$A27/($AT$26*$B$3+$A27))+$D$3+($C27+$AT$26*$E$3))+($D27+(1-$AT$26)*$E$3)))+(($A$3+$AT$26*$B$3*$A27/($AT$26*$B$3+$A27))*($C27+$AT$26*$E$3)/(($A$3+$AT$26*$B$3*$A27/($AT$26*$B$3+$A27))+$D$3+($C27+$AT$26*$E$3)))+((($A$3+$AT$26*$B$3*$A27/($AT$26*$B$3+$A27))*$D$3/(($A$3+$AT$26*$B$3*$A27/($AT$26*$B$3+$A27))+$D$3+($C27+$AT$26*$E$3))+($C$3+(1-$AT$26)*$B$3*$B27/((1-$AT$26)*$B$3+$B27)))*($D$3*($C27+$AT$26*$E$3)/(($A$3+$AT$26*$B$3*$A27/($AT$26*$B$3+$A27))+$D$3+($C27+$AT$26*$E$3)))/(($A$3+$AT$26*$B$3*$A27/($AT$26*$B$3+$A27))*$D$3/(($A$3+$AT$26*$B$3*$A27/($AT$26*$B$3+$A27))+$D$3+($C27+$AT$26*$E$3))+($C$3+(1-$AT$26)*$B$3*$B27/((1-$AT$26)*$B$3+$B27))+$D$3*($C27+$AT$26*$E$3)/(($A$3+$AT$26*$B$3*$A27/($AT$26*$B$3+$A27))+$D$3+($C27+$AT$26*$E$3))+($D27+(1-$AT$26)*$E$3))))</f>
        <v>3.6409466277651285E-2</v>
      </c>
      <c r="AU27">
        <f t="shared" ref="AU27:AU47" si="22">((($A$3+$AU$26*$B$3*$A27/($AU$26*$B$3+$A27))*$D$3/(($A$3+$AU$26*$B$3*$A27/($AU$26*$B$3+$A27))+$D$3+($C27+$AU$26*$E$3))+($C$3+(1-$AU$26)*$B$3*$B27/((1-$AU$26)*$B$3+$B27)))*($D27+(1-$AU$26)*$E$3)/(($A$3+$AU$26*$B$3*$A27/($AU$26*$B$3+$A27))*$D$3/(($A$3+$AU$26*$B$3*$A27/($AU$26*$B$3+$A27))+$D$3+($C27+$AU$26*$E$3))+($C$3+(1-$AU$26)*$B$3*$B27/((1-$AU$26)*$B$3+$B27))+$D$3*($C27+$AU$26*$E$3)/(($A$3+$AU$26*$B$3*$A27/($AU$26*$B$3+$A27))+$D$3+($C27+$AU$26*$E$3))+($D27+(1-$AU$26)*$E$3)))/(((($A$3+$AU$26*$B$3*$A27/($AU$26*$B$3+$A27))*$D$3/(($A$3+$AU$26*$B$3*$A27/($AU$26*$B$3+$A27))+$D$3+($C27+$AU$26*$E$3))+($C$3+(1-$AU$26)*$B$3*$B27/((1-$AU$26)*$B$3+$B27)))*($D27+(1-$AU$26)*$E$3)/(($A$3+$AU$26*$B$3*$A27/($AU$26*$B$3+$A27))*$D$3/(($A$3+$AU$26*$B$3*$A27/($AU$26*$B$3+$A27))+$D$3+($C27+$AU$26*$E$3))+($C$3+(1-$AU$26)*$B$3*$B27/((1-$AU$26)*$B$3+$B27))+$D$3*($C27+$AU$26*$E$3)/(($A$3+$AU$26*$B$3*$A27/($AU$26*$B$3+$A27))+$D$3+($C27+$AU$26*$E$3))+($D27+(1-$AU$26)*$E$3)))+(($A$3+$AU$26*$B$3*$A27/($AU$26*$B$3+$A27))*($C27+$AU$26*$E$3)/(($A$3+$AU$26*$B$3*$A27/($AU$26*$B$3+$A27))+$D$3+($C27+$AU$26*$E$3)))+((($A$3+$AU$26*$B$3*$A27/($AU$26*$B$3+$A27))*$D$3/(($A$3+$AU$26*$B$3*$A27/($AU$26*$B$3+$A27))+$D$3+($C27+$AU$26*$E$3))+($C$3+(1-$AU$26)*$B$3*$B27/((1-$AU$26)*$B$3+$B27)))*($D$3*($C27+$AU$26*$E$3)/(($A$3+$AU$26*$B$3*$A27/($AU$26*$B$3+$A27))+$D$3+($C27+$AU$26*$E$3)))/(($A$3+$AU$26*$B$3*$A27/($AU$26*$B$3+$A27))*$D$3/(($A$3+$AU$26*$B$3*$A27/($AU$26*$B$3+$A27))+$D$3+($C27+$AU$26*$E$3))+($C$3+(1-$AU$26)*$B$3*$B27/((1-$AU$26)*$B$3+$B27))+$D$3*($C27+$AU$26*$E$3)/(($A$3+$AU$26*$B$3*$A27/($AU$26*$B$3+$A27))+$D$3+($C27+$AU$26*$E$3))+($D27+(1-$AU$26)*$E$3))))</f>
        <v>2.9584678955257258E-2</v>
      </c>
    </row>
    <row r="28" spans="1:47" x14ac:dyDescent="0.2">
      <c r="A28" s="1">
        <f>1/(2*PI()*$Z$28*$F$3)</f>
        <v>3617157.7975430763</v>
      </c>
      <c r="B28" s="1">
        <f>1/(2*PI()*$Z$28*$G$3)</f>
        <v>361715.77975430759</v>
      </c>
      <c r="C28" s="1">
        <f>1/(2*PI()*$Z$28*$H$3)</f>
        <v>169313769.24669716</v>
      </c>
      <c r="D28" s="1">
        <f>1/(2*PI()*$Z$28*$I$3)</f>
        <v>16931376.924669717</v>
      </c>
      <c r="E28" s="1">
        <f t="shared" si="0"/>
        <v>43000</v>
      </c>
      <c r="F28" s="1">
        <f t="shared" si="1"/>
        <v>82641.654241660755</v>
      </c>
      <c r="G28" s="1">
        <f t="shared" si="2"/>
        <v>169313769.24669716</v>
      </c>
      <c r="H28" s="1">
        <f t="shared" si="3"/>
        <v>17031376.924669717</v>
      </c>
      <c r="I28" s="1">
        <f t="shared" si="4"/>
        <v>55967.275194044392</v>
      </c>
      <c r="J28" s="1">
        <f t="shared" si="5"/>
        <v>14.213804606980332</v>
      </c>
      <c r="K28" s="1">
        <f t="shared" ref="K28:K47" si="23">$J28+$F28</f>
        <v>82655.868046267729</v>
      </c>
      <c r="L28" s="1">
        <f t="shared" si="6"/>
        <v>42974.872023998374</v>
      </c>
      <c r="M28" s="1">
        <f t="shared" si="7"/>
        <v>55515.419656752107</v>
      </c>
      <c r="N28" s="1">
        <f t="shared" si="8"/>
        <v>269.42479295582064</v>
      </c>
      <c r="O28" s="1">
        <f t="shared" si="9"/>
        <v>81988.540370640942</v>
      </c>
      <c r="P28" s="1">
        <f t="shared" si="10"/>
        <v>43244.296816954193</v>
      </c>
      <c r="Q28" s="1">
        <f t="shared" ref="Q28:Q47" si="24">$O28/($O28+$P28)</f>
        <v>0.6546888357070797</v>
      </c>
      <c r="Z28">
        <v>2</v>
      </c>
      <c r="AA28">
        <f>((($A$3+$AA$26*$B$3*$A28/($AA$26*$B$3+$A28))*$D$3/(($A$3+$AA$26*$B$3*$A28/($AA$26*$B$3+$A28))+$D$3+($C28+$AA$26*$E$3))+($C$3+(1-$AA$26)*$B$3*$B28/((1-$AA$26)*$B$3+$B28)))*($D28+(1-$AA$26)*$E$3)/(($A$3+$AA$26*$B$3*$A28/($AA$26*$B$3+$A28))*$D$3/(($A$3+$AA$26*$B$3*$A28/($AA$26*$B$3+$A28))+$D$3+($C28+$AA$26*$E$3))+($C$3+(1-$AA$26)*$B$3*$B28/((1-$AA$26)*$B$3+$B28))+$D$3*($C28+$AA$26*$E$3)/(($A$3+$AA$26*$B$3*$A28/($AA$26*$B$3+$A28))+$D$3+($C28+$AA$26*$E$3))+($D28+(1-$AA$26)*$E$3)))/(((($A$3+$AA$26*$B$3*$A28/($AA$26*$B$3+$A28))*$D$3/(($A$3+$AA$26*$B$3*$A28/($AA$26*$B$3+$A28))+$D$3+($C28+$AA$26*$E$3))+($C$3+(1-$AA$26)*$B$3*$B28/((1-$AA$26)*$B$3+$B28)))*($D28+(1-$AA$26)*$E$3)/(($A$3+$AA$26*$B$3*$A28/($AA$26*$B$3+$A28))*$D$3/(($A$3+$AA$26*$B$3*$A28/($AA$26*$B$3+$A28))+$D$3+($C28+$AA$26*$E$3))+($C$3+(1-$AA$26)*$B$3*$B28/((1-$AA$26)*$B$3+$B28))+$D$3*($C28+$AA$26*$E$3)/(($A$3+$AA$26*$B$3*$A28/($AA$26*$B$3+$A28))+$D$3+($C28+$AA$26*$E$3))+($D28+(1-$AA$26)*$E$3)))+(($A$3+$AA$26*$B$3*$A28/($AA$26*$B$3+$A28))*($C28+$AA$26*$E$3)/(($A$3+$AA$26*$B$3*$A28/($AA$26*$B$3+$A28))+$D$3+($C28+$AA$26*$E$3)))+((($A$3+$AA$26*$B$3*$A28/($AA$26*$B$3+$A28))*$D$3/(($A$3+$AA$26*$B$3*$A28/($AA$26*$B$3+$A28))+$D$3+($C28+$AA$26*$E$3))+($C$3+(1-$AA$26)*$B$3*$B28/((1-$AA$26)*$B$3+$B28)))*($D$3*($C28+$AA$26*$E$3)/(($A$3+$AA$26*$B$3*$A28/($AA$26*$B$3+$A28))+$D$3+($C28+$AA$26*$E$3)))/(($A$3+$AA$26*$B$3*$A28/($AA$26*$B$3+$A28))*$D$3/(($A$3+$AA$26*$B$3*$A28/($AA$26*$B$3+$A28))+$D$3+($C28+$AA$26*$E$3))+($C$3+(1-$AA$26)*$B$3*$B28/((1-$AA$26)*$B$3+$B28))+$D$3*($C28+$AA$26*$E$3)/(($A$3+$AA$26*$B$3*$A28/($AA$26*$B$3+$A28))+$D$3+($C28+$AA$26*$E$3))+($D28+(1-$AA$26)*$E$3))))</f>
        <v>0.65468883570707981</v>
      </c>
      <c r="AB28">
        <f t="shared" ref="AB28:AB47" si="25">((($A$3+$AB$26*$B$3*$A28/($AB$26*$B$3+$A28))*$D$3/(($A$3+$AB$26*$B$3*$A28/($AB$26*$B$3+$A28))+$D$3+($C28+$AB$26*$E$3))+($C$3+(1-$AB$26)*$B$3*$B28/((1-$AB$26)*$B$3+$B28)))*($D28+(1-$AB$26)*$E$3)/(($A$3+$AB$26*$B$3*$A28/($AB$26*$B$3+$A28))*$D$3/(($A$3+$AB$26*$B$3*$A28/($AB$26*$B$3+$A28))+$D$3+($C28+$AB$26*$E$3))+($C$3+(1-$AB$26)*$B$3*$B28/((1-$AB$26)*$B$3+$B28))+$D$3*($C28+$AB$26*$E$3)/(($A$3+$AB$26*$B$3*$A28/($AB$26*$B$3+$A28))+$D$3+($C28+$AB$26*$E$3))+($D28+(1-$AB$26)*$E$3)))/(((($A$3+$AB$26*$B$3*$A28/($AB$26*$B$3+$A28))*$D$3/(($A$3+$AB$26*$B$3*$A28/($AB$26*$B$3+$A28))+$D$3+($C28+$AB$26*$E$3))+($C$3+(1-$AB$26)*$B$3*$B28/((1-$AB$26)*$B$3+$B28)))*($D28+(1-$AB$26)*$E$3)/(($A$3+$AB$26*$B$3*$A28/($AB$26*$B$3+$A28))*$D$3/(($A$3+$AB$26*$B$3*$A28/($AB$26*$B$3+$A28))+$D$3+($C28+$AB$26*$E$3))+($C$3+(1-$AB$26)*$B$3*$B28/((1-$AB$26)*$B$3+$B28))+$D$3*($C28+$AB$26*$E$3)/(($A$3+$AB$26*$B$3*$A28/($AB$26*$B$3+$A28))+$D$3+($C28+$AB$26*$E$3))+($D28+(1-$AB$26)*$E$3)))+(($A$3+$AB$26*$B$3*$A28/($AB$26*$B$3+$A28))*($C28+$AB$26*$E$3)/(($A$3+$AB$26*$B$3*$A28/($AB$26*$B$3+$A28))+$D$3+($C28+$AB$26*$E$3)))+((($A$3+$AB$26*$B$3*$A28/($AB$26*$B$3+$A28))*$D$3/(($A$3+$AB$26*$B$3*$A28/($AB$26*$B$3+$A28))+$D$3+($C28+$AB$26*$E$3))+($C$3+(1-$AB$26)*$B$3*$B28/((1-$AB$26)*$B$3+$B28)))*($D$3*($C28+$AB$26*$E$3)/(($A$3+$AB$26*$B$3*$A28/($AB$26*$B$3+$A28))+$D$3+($C28+$AB$26*$E$3)))/(($A$3+$AB$26*$B$3*$A28/($AB$26*$B$3+$A28))*$D$3/(($A$3+$AB$26*$B$3*$A28/($AB$26*$B$3+$A28))+$D$3+($C28+$AB$26*$E$3))+($C$3+(1-$AB$26)*$B$3*$B28/((1-$AB$26)*$B$3+$B28))+$D$3*($C28+$AB$26*$E$3)/(($A$3+$AB$26*$B$3*$A28/($AB$26*$B$3+$A28))+$D$3+($C28+$AB$26*$E$3))+($D28+(1-$AB$26)*$E$3))))</f>
        <v>0.58764240921287536</v>
      </c>
      <c r="AC28">
        <f t="shared" ref="AC28:AC47" si="26">((($A$3+$AC$26*$B$3*$A28/($AC$26*$B$3+$A28))*$D$3/(($A$3+$AC$26*$B$3*$A28/($AC$26*$B$3+$A28))+$D$3+($C28+$AC$26*$E$3))+($C$3+(1-$AC$26)*$B$3*$B28/((1-$AC$26)*$B$3+$B28)))*($D28+(1-$AC$26)*$E$3)/(($A$3+$AC$26*$B$3*$A28/($AC$26*$B$3+$A28))*$D$3/(($A$3+$AC$26*$B$3*$A28/($AC$26*$B$3+$A28))+$D$3+($C28+$AC$26*$E$3))+($C$3+(1-$AC$26)*$B$3*$B28/((1-$AC$26)*$B$3+$B28))+$D$3*($C28+$AC$26*$E$3)/(($A$3+$AC$26*$B$3*$A28/($AC$26*$B$3+$A28))+$D$3+($C28+$AC$26*$E$3))+($D28+(1-$AC$26)*$E$3)))/(((($A$3+$AC$26*$B$3*$A28/($AC$26*$B$3+$A28))*$D$3/(($A$3+$AC$26*$B$3*$A28/($AC$26*$B$3+$A28))+$D$3+($C28+$AC$26*$E$3))+($C$3+(1-$AC$26)*$B$3*$B28/((1-$AC$26)*$B$3+$B28)))*($D28+(1-$AC$26)*$E$3)/(($A$3+$AC$26*$B$3*$A28/($AC$26*$B$3+$A28))*$D$3/(($A$3+$AC$26*$B$3*$A28/($AC$26*$B$3+$A28))+$D$3+($C28+$AC$26*$E$3))+($C$3+(1-$AC$26)*$B$3*$B28/((1-$AC$26)*$B$3+$B28))+$D$3*($C28+$AC$26*$E$3)/(($A$3+$AC$26*$B$3*$A28/($AC$26*$B$3+$A28))+$D$3+($C28+$AC$26*$E$3))+($D28+(1-$AC$26)*$E$3)))+(($A$3+$AC$26*$B$3*$A28/($AC$26*$B$3+$A28))*($C28+$AC$26*$E$3)/(($A$3+$AC$26*$B$3*$A28/($AC$26*$B$3+$A28))+$D$3+($C28+$AC$26*$E$3)))+((($A$3+$AC$26*$B$3*$A28/($AC$26*$B$3+$A28))*$D$3/(($A$3+$AC$26*$B$3*$A28/($AC$26*$B$3+$A28))+$D$3+($C28+$AC$26*$E$3))+($C$3+(1-$AC$26)*$B$3*$B28/((1-$AC$26)*$B$3+$B28)))*($D$3*($C28+$AC$26*$E$3)/(($A$3+$AC$26*$B$3*$A28/($AC$26*$B$3+$A28))+$D$3+($C28+$AC$26*$E$3)))/(($A$3+$AC$26*$B$3*$A28/($AC$26*$B$3+$A28))*$D$3/(($A$3+$AC$26*$B$3*$A28/($AC$26*$B$3+$A28))+$D$3+($C28+$AC$26*$E$3))+($C$3+(1-$AC$26)*$B$3*$B28/((1-$AC$26)*$B$3+$B28))+$D$3*($C28+$AC$26*$E$3)/(($A$3+$AC$26*$B$3*$A28/($AC$26*$B$3+$A28))+$D$3+($C28+$AC$26*$E$3))+($D28+(1-$AC$26)*$E$3))))</f>
        <v>0.52358621369495872</v>
      </c>
      <c r="AD28">
        <f t="shared" ref="AD28:AD47" si="27">((($A$3+$AD$26*$B$3*$A28/($AD$26*$B$3+$A28))*$D$3/(($A$3+$AD$26*$B$3*$A28/($AD$26*$B$3+$A28))+$D$3+($C28+$AD$26*$E$3))+($C$3+(1-$AD$26)*$B$3*$B28/((1-$AD$26)*$B$3+$B28)))*($D28+(1-$AD$26)*$E$3)/(($A$3+$AD$26*$B$3*$A28/($AD$26*$B$3+$A28))*$D$3/(($A$3+$AD$26*$B$3*$A28/($AD$26*$B$3+$A28))+$D$3+($C28+$AD$26*$E$3))+($C$3+(1-$AD$26)*$B$3*$B28/((1-$AD$26)*$B$3+$B28))+$D$3*($C28+$AD$26*$E$3)/(($A$3+$AD$26*$B$3*$A28/($AD$26*$B$3+$A28))+$D$3+($C28+$AD$26*$E$3))+($D28+(1-$AD$26)*$E$3)))/(((($A$3+$AD$26*$B$3*$A28/($AD$26*$B$3+$A28))*$D$3/(($A$3+$AD$26*$B$3*$A28/($AD$26*$B$3+$A28))+$D$3+($C28+$AD$26*$E$3))+($C$3+(1-$AD$26)*$B$3*$B28/((1-$AD$26)*$B$3+$B28)))*($D28+(1-$AD$26)*$E$3)/(($A$3+$AD$26*$B$3*$A28/($AD$26*$B$3+$A28))*$D$3/(($A$3+$AD$26*$B$3*$A28/($AD$26*$B$3+$A28))+$D$3+($C28+$AD$26*$E$3))+($C$3+(1-$AD$26)*$B$3*$B28/((1-$AD$26)*$B$3+$B28))+$D$3*($C28+$AD$26*$E$3)/(($A$3+$AD$26*$B$3*$A28/($AD$26*$B$3+$A28))+$D$3+($C28+$AD$26*$E$3))+($D28+(1-$AD$26)*$E$3)))+(($A$3+$AD$26*$B$3*$A28/($AD$26*$B$3+$A28))*($C28+$AD$26*$E$3)/(($A$3+$AD$26*$B$3*$A28/($AD$26*$B$3+$A28))+$D$3+($C28+$AD$26*$E$3)))+((($A$3+$AD$26*$B$3*$A28/($AD$26*$B$3+$A28))*$D$3/(($A$3+$AD$26*$B$3*$A28/($AD$26*$B$3+$A28))+$D$3+($C28+$AD$26*$E$3))+($C$3+(1-$AD$26)*$B$3*$B28/((1-$AD$26)*$B$3+$B28)))*($D$3*($C28+$AD$26*$E$3)/(($A$3+$AD$26*$B$3*$A28/($AD$26*$B$3+$A28))+$D$3+($C28+$AD$26*$E$3)))/(($A$3+$AD$26*$B$3*$A28/($AD$26*$B$3+$A28))*$D$3/(($A$3+$AD$26*$B$3*$A28/($AD$26*$B$3+$A28))+$D$3+($C28+$AD$26*$E$3))+($C$3+(1-$AD$26)*$B$3*$B28/((1-$AD$26)*$B$3+$B28))+$D$3*($C28+$AD$26*$E$3)/(($A$3+$AD$26*$B$3*$A28/($AD$26*$B$3+$A28))+$D$3+($C28+$AD$26*$E$3))+($D28+(1-$AD$26)*$E$3))))</f>
        <v>0.46172750417749814</v>
      </c>
      <c r="AE28">
        <f t="shared" ref="AE28:AE47" si="28">((($A$3+$AE$26*$B$3*$A28/($AE$26*$B$3+$A28))*$D$3/(($A$3+$AE$26*$B$3*$A28/($AE$26*$B$3+$A28))+$D$3+($C28+$AE$26*$E$3))+($C$3+(1-$AE$26)*$B$3*$B28/((1-$AE$26)*$B$3+$B28)))*($D28+(1-$AE$26)*$E$3)/(($A$3+$AE$26*$B$3*$A28/($AE$26*$B$3+$A28))*$D$3/(($A$3+$AE$26*$B$3*$A28/($AE$26*$B$3+$A28))+$D$3+($C28+$AE$26*$E$3))+($C$3+(1-$AE$26)*$B$3*$B28/((1-$AE$26)*$B$3+$B28))+$D$3*($C28+$AE$26*$E$3)/(($A$3+$AE$26*$B$3*$A28/($AE$26*$B$3+$A28))+$D$3+($C28+$AE$26*$E$3))+($D28+(1-$AE$26)*$E$3)))/(((($A$3+$AE$26*$B$3*$A28/($AE$26*$B$3+$A28))*$D$3/(($A$3+$AE$26*$B$3*$A28/($AE$26*$B$3+$A28))+$D$3+($C28+$AE$26*$E$3))+($C$3+(1-$AE$26)*$B$3*$B28/((1-$AE$26)*$B$3+$B28)))*($D28+(1-$AE$26)*$E$3)/(($A$3+$AE$26*$B$3*$A28/($AE$26*$B$3+$A28))*$D$3/(($A$3+$AE$26*$B$3*$A28/($AE$26*$B$3+$A28))+$D$3+($C28+$AE$26*$E$3))+($C$3+(1-$AE$26)*$B$3*$B28/((1-$AE$26)*$B$3+$B28))+$D$3*($C28+$AE$26*$E$3)/(($A$3+$AE$26*$B$3*$A28/($AE$26*$B$3+$A28))+$D$3+($C28+$AE$26*$E$3))+($D28+(1-$AE$26)*$E$3)))+(($A$3+$AE$26*$B$3*$A28/($AE$26*$B$3+$A28))*($C28+$AE$26*$E$3)/(($A$3+$AE$26*$B$3*$A28/($AE$26*$B$3+$A28))+$D$3+($C28+$AE$26*$E$3)))+((($A$3+$AE$26*$B$3*$A28/($AE$26*$B$3+$A28))*$D$3/(($A$3+$AE$26*$B$3*$A28/($AE$26*$B$3+$A28))+$D$3+($C28+$AE$26*$E$3))+($C$3+(1-$AE$26)*$B$3*$B28/((1-$AE$26)*$B$3+$B28)))*($D$3*($C28+$AE$26*$E$3)/(($A$3+$AE$26*$B$3*$A28/($AE$26*$B$3+$A28))+$D$3+($C28+$AE$26*$E$3)))/(($A$3+$AE$26*$B$3*$A28/($AE$26*$B$3+$A28))*$D$3/(($A$3+$AE$26*$B$3*$A28/($AE$26*$B$3+$A28))+$D$3+($C28+$AE$26*$E$3))+($C$3+(1-$AE$26)*$B$3*$B28/((1-$AE$26)*$B$3+$B28))+$D$3*($C28+$AE$26*$E$3)/(($A$3+$AE$26*$B$3*$A28/($AE$26*$B$3+$A28))+$D$3+($C28+$AE$26*$E$3))+($D28+(1-$AE$26)*$E$3))))</f>
        <v>0.40133749970186705</v>
      </c>
      <c r="AF28">
        <f t="shared" ref="AF28:AF47" si="29">((($A$3+$AF$26*$B$3*$A28/($AF$26*$B$3+$A28))*$D$3/(($A$3+$AF$26*$B$3*$A28/($AF$26*$B$3+$A28))+$D$3+($C28+$AF$26*$E$3))+($C$3+(1-$AF$26)*$B$3*$B28/((1-$AF$26)*$B$3+$B28)))*($D28+(1-$AF$26)*$E$3)/(($A$3+$AF$26*$B$3*$A28/($AF$26*$B$3+$A28))*$D$3/(($A$3+$AF$26*$B$3*$A28/($AF$26*$B$3+$A28))+$D$3+($C28+$AF$26*$E$3))+($C$3+(1-$AF$26)*$B$3*$B28/((1-$AF$26)*$B$3+$B28))+$D$3*($C28+$AF$26*$E$3)/(($A$3+$AF$26*$B$3*$A28/($AF$26*$B$3+$A28))+$D$3+($C28+$AF$26*$E$3))+($D28+(1-$AF$26)*$E$3)))/(((($A$3+$AF$26*$B$3*$A28/($AF$26*$B$3+$A28))*$D$3/(($A$3+$AF$26*$B$3*$A28/($AF$26*$B$3+$A28))+$D$3+($C28+$AF$26*$E$3))+($C$3+(1-$AF$26)*$B$3*$B28/((1-$AF$26)*$B$3+$B28)))*($D28+(1-$AF$26)*$E$3)/(($A$3+$AF$26*$B$3*$A28/($AF$26*$B$3+$A28))*$D$3/(($A$3+$AF$26*$B$3*$A28/($AF$26*$B$3+$A28))+$D$3+($C28+$AF$26*$E$3))+($C$3+(1-$AF$26)*$B$3*$B28/((1-$AF$26)*$B$3+$B28))+$D$3*($C28+$AF$26*$E$3)/(($A$3+$AF$26*$B$3*$A28/($AF$26*$B$3+$A28))+$D$3+($C28+$AF$26*$E$3))+($D28+(1-$AF$26)*$E$3)))+(($A$3+$AF$26*$B$3*$A28/($AF$26*$B$3+$A28))*($C28+$AF$26*$E$3)/(($A$3+$AF$26*$B$3*$A28/($AF$26*$B$3+$A28))+$D$3+($C28+$AF$26*$E$3)))+((($A$3+$AF$26*$B$3*$A28/($AF$26*$B$3+$A28))*$D$3/(($A$3+$AF$26*$B$3*$A28/($AF$26*$B$3+$A28))+$D$3+($C28+$AF$26*$E$3))+($C$3+(1-$AF$26)*$B$3*$B28/((1-$AF$26)*$B$3+$B28)))*($D$3*($C28+$AF$26*$E$3)/(($A$3+$AF$26*$B$3*$A28/($AF$26*$B$3+$A28))+$D$3+($C28+$AF$26*$E$3)))/(($A$3+$AF$26*$B$3*$A28/($AF$26*$B$3+$A28))*$D$3/(($A$3+$AF$26*$B$3*$A28/($AF$26*$B$3+$A28))+$D$3+($C28+$AF$26*$E$3))+($C$3+(1-$AF$26)*$B$3*$B28/((1-$AF$26)*$B$3+$B28))+$D$3*($C28+$AF$26*$E$3)/(($A$3+$AF$26*$B$3*$A28/($AF$26*$B$3+$A28))+$D$3+($C28+$AF$26*$E$3))+($D28+(1-$AF$26)*$E$3))))</f>
        <v>0.34172246792123834</v>
      </c>
      <c r="AG28">
        <f t="shared" ref="AG28:AG47" si="30">((($A$3+$AG$26*$B$3*$A28/($AG$26*$B$3+$A28))*$D$3/(($A$3+$AG$26*$B$3*$A28/($AG$26*$B$3+$A28))+$D$3+($C28+$AG$26*$E$3))+($C$3+(1-$AG$26)*$B$3*$B28/((1-$AG$26)*$B$3+$B28)))*($D28+(1-$AG$26)*$E$3)/(($A$3+$AG$26*$B$3*$A28/($AG$26*$B$3+$A28))*$D$3/(($A$3+$AG$26*$B$3*$A28/($AG$26*$B$3+$A28))+$D$3+($C28+$AG$26*$E$3))+($C$3+(1-$AG$26)*$B$3*$B28/((1-$AG$26)*$B$3+$B28))+$D$3*($C28+$AG$26*$E$3)/(($A$3+$AG$26*$B$3*$A28/($AG$26*$B$3+$A28))+$D$3+($C28+$AG$26*$E$3))+($D28+(1-$AG$26)*$E$3)))/(((($A$3+$AG$26*$B$3*$A28/($AG$26*$B$3+$A28))*$D$3/(($A$3+$AG$26*$B$3*$A28/($AG$26*$B$3+$A28))+$D$3+($C28+$AG$26*$E$3))+($C$3+(1-$AG$26)*$B$3*$B28/((1-$AG$26)*$B$3+$B28)))*($D28+(1-$AG$26)*$E$3)/(($A$3+$AG$26*$B$3*$A28/($AG$26*$B$3+$A28))*$D$3/(($A$3+$AG$26*$B$3*$A28/($AG$26*$B$3+$A28))+$D$3+($C28+$AG$26*$E$3))+($C$3+(1-$AG$26)*$B$3*$B28/((1-$AG$26)*$B$3+$B28))+$D$3*($C28+$AG$26*$E$3)/(($A$3+$AG$26*$B$3*$A28/($AG$26*$B$3+$A28))+$D$3+($C28+$AG$26*$E$3))+($D28+(1-$AG$26)*$E$3)))+(($A$3+$AG$26*$B$3*$A28/($AG$26*$B$3+$A28))*($C28+$AG$26*$E$3)/(($A$3+$AG$26*$B$3*$A28/($AG$26*$B$3+$A28))+$D$3+($C28+$AG$26*$E$3)))+((($A$3+$AG$26*$B$3*$A28/($AG$26*$B$3+$A28))*$D$3/(($A$3+$AG$26*$B$3*$A28/($AG$26*$B$3+$A28))+$D$3+($C28+$AG$26*$E$3))+($C$3+(1-$AG$26)*$B$3*$B28/((1-$AG$26)*$B$3+$B28)))*($D$3*($C28+$AG$26*$E$3)/(($A$3+$AG$26*$B$3*$A28/($AG$26*$B$3+$A28))+$D$3+($C28+$AG$26*$E$3)))/(($A$3+$AG$26*$B$3*$A28/($AG$26*$B$3+$A28))*$D$3/(($A$3+$AG$26*$B$3*$A28/($AG$26*$B$3+$A28))+$D$3+($C28+$AG$26*$E$3))+($C$3+(1-$AG$26)*$B$3*$B28/((1-$AG$26)*$B$3+$B28))+$D$3*($C28+$AG$26*$E$3)/(($A$3+$AG$26*$B$3*$A28/($AG$26*$B$3+$A28))+$D$3+($C28+$AG$26*$E$3))+($D28+(1-$AG$26)*$E$3))))</f>
        <v>0.28219692023608711</v>
      </c>
      <c r="AH28">
        <f t="shared" ref="AH28:AH47" si="31">((($A$3+$AH$26*$B$3*$A28/($AH$26*$B$3+$A28))*$D$3/(($A$3+$AH$26*$B$3*$A28/($AH$26*$B$3+$A28))+$D$3+($C28+$AH$26*$E$3))+($C$3+(1-$AH$26)*$B$3*$B28/((1-$AH$26)*$B$3+$B28)))*($D28+(1-$AH$26)*$E$3)/(($A$3+$AH$26*$B$3*$A28/($AH$26*$B$3+$A28))*$D$3/(($A$3+$AH$26*$B$3*$A28/($AH$26*$B$3+$A28))+$D$3+($C28+$AH$26*$E$3))+($C$3+(1-$AH$26)*$B$3*$B28/((1-$AH$26)*$B$3+$B28))+$D$3*($C28+$AH$26*$E$3)/(($A$3+$AH$26*$B$3*$A28/($AH$26*$B$3+$A28))+$D$3+($C28+$AH$26*$E$3))+($D28+(1-$AH$26)*$E$3)))/(((($A$3+$AH$26*$B$3*$A28/($AH$26*$B$3+$A28))*$D$3/(($A$3+$AH$26*$B$3*$A28/($AH$26*$B$3+$A28))+$D$3+($C28+$AH$26*$E$3))+($C$3+(1-$AH$26)*$B$3*$B28/((1-$AH$26)*$B$3+$B28)))*($D28+(1-$AH$26)*$E$3)/(($A$3+$AH$26*$B$3*$A28/($AH$26*$B$3+$A28))*$D$3/(($A$3+$AH$26*$B$3*$A28/($AH$26*$B$3+$A28))+$D$3+($C28+$AH$26*$E$3))+($C$3+(1-$AH$26)*$B$3*$B28/((1-$AH$26)*$B$3+$B28))+$D$3*($C28+$AH$26*$E$3)/(($A$3+$AH$26*$B$3*$A28/($AH$26*$B$3+$A28))+$D$3+($C28+$AH$26*$E$3))+($D28+(1-$AH$26)*$E$3)))+(($A$3+$AH$26*$B$3*$A28/($AH$26*$B$3+$A28))*($C28+$AH$26*$E$3)/(($A$3+$AH$26*$B$3*$A28/($AH$26*$B$3+$A28))+$D$3+($C28+$AH$26*$E$3)))+((($A$3+$AH$26*$B$3*$A28/($AH$26*$B$3+$A28))*$D$3/(($A$3+$AH$26*$B$3*$A28/($AH$26*$B$3+$A28))+$D$3+($C28+$AH$26*$E$3))+($C$3+(1-$AH$26)*$B$3*$B28/((1-$AH$26)*$B$3+$B28)))*($D$3*($C28+$AH$26*$E$3)/(($A$3+$AH$26*$B$3*$A28/($AH$26*$B$3+$A28))+$D$3+($C28+$AH$26*$E$3)))/(($A$3+$AH$26*$B$3*$A28/($AH$26*$B$3+$A28))*$D$3/(($A$3+$AH$26*$B$3*$A28/($AH$26*$B$3+$A28))+$D$3+($C28+$AH$26*$E$3))+($C$3+(1-$AH$26)*$B$3*$B28/((1-$AH$26)*$B$3+$B28))+$D$3*($C28+$AH$26*$E$3)/(($A$3+$AH$26*$B$3*$A28/($AH$26*$B$3+$A28))+$D$3+($C28+$AH$26*$E$3))+($D28+(1-$AH$26)*$E$3))))</f>
        <v>0.22205671401054719</v>
      </c>
      <c r="AI28">
        <f t="shared" ref="AI28:AI47" si="32">((($A$3+$AI$26*$B$3*$A28/($AI$26*$B$3+$A28))*$D$3/(($A$3+$AI$26*$B$3*$A28/($AI$26*$B$3+$A28))+$D$3+($C28+$AI$26*$E$3))+($C$3+(1-$AI$26)*$B$3*$B28/((1-$AI$26)*$B$3+$B28)))*($D28+(1-$AI$26)*$E$3)/(($A$3+$AI$26*$B$3*$A28/($AI$26*$B$3+$A28))*$D$3/(($A$3+$AI$26*$B$3*$A28/($AI$26*$B$3+$A28))+$D$3+($C28+$AI$26*$E$3))+($C$3+(1-$AI$26)*$B$3*$B28/((1-$AI$26)*$B$3+$B28))+$D$3*($C28+$AI$26*$E$3)/(($A$3+$AI$26*$B$3*$A28/($AI$26*$B$3+$A28))+$D$3+($C28+$AI$26*$E$3))+($D28+(1-$AI$26)*$E$3)))/(((($A$3+$AI$26*$B$3*$A28/($AI$26*$B$3+$A28))*$D$3/(($A$3+$AI$26*$B$3*$A28/($AI$26*$B$3+$A28))+$D$3+($C28+$AI$26*$E$3))+($C$3+(1-$AI$26)*$B$3*$B28/((1-$AI$26)*$B$3+$B28)))*($D28+(1-$AI$26)*$E$3)/(($A$3+$AI$26*$B$3*$A28/($AI$26*$B$3+$A28))*$D$3/(($A$3+$AI$26*$B$3*$A28/($AI$26*$B$3+$A28))+$D$3+($C28+$AI$26*$E$3))+($C$3+(1-$AI$26)*$B$3*$B28/((1-$AI$26)*$B$3+$B28))+$D$3*($C28+$AI$26*$E$3)/(($A$3+$AI$26*$B$3*$A28/($AI$26*$B$3+$A28))+$D$3+($C28+$AI$26*$E$3))+($D28+(1-$AI$26)*$E$3)))+(($A$3+$AI$26*$B$3*$A28/($AI$26*$B$3+$A28))*($C28+$AI$26*$E$3)/(($A$3+$AI$26*$B$3*$A28/($AI$26*$B$3+$A28))+$D$3+($C28+$AI$26*$E$3)))+((($A$3+$AI$26*$B$3*$A28/($AI$26*$B$3+$A28))*$D$3/(($A$3+$AI$26*$B$3*$A28/($AI$26*$B$3+$A28))+$D$3+($C28+$AI$26*$E$3))+($C$3+(1-$AI$26)*$B$3*$B28/((1-$AI$26)*$B$3+$B28)))*($D$3*($C28+$AI$26*$E$3)/(($A$3+$AI$26*$B$3*$A28/($AI$26*$B$3+$A28))+$D$3+($C28+$AI$26*$E$3)))/(($A$3+$AI$26*$B$3*$A28/($AI$26*$B$3+$A28))*$D$3/(($A$3+$AI$26*$B$3*$A28/($AI$26*$B$3+$A28))+$D$3+($C28+$AI$26*$E$3))+($C$3+(1-$AI$26)*$B$3*$B28/((1-$AI$26)*$B$3+$B28))+$D$3*($C28+$AI$26*$E$3)/(($A$3+$AI$26*$B$3*$A28/($AI$26*$B$3+$A28))+$D$3+($C28+$AI$26*$E$3))+($D28+(1-$AI$26)*$E$3))))</f>
        <v>0.16054978297254624</v>
      </c>
      <c r="AJ28">
        <f t="shared" si="11"/>
        <v>0.12902737799412367</v>
      </c>
      <c r="AK28">
        <f t="shared" si="12"/>
        <v>9.6841799687500341E-2</v>
      </c>
      <c r="AL28">
        <f t="shared" si="13"/>
        <v>9.0314360075449601E-2</v>
      </c>
      <c r="AM28">
        <f t="shared" si="14"/>
        <v>8.3754418891147098E-2</v>
      </c>
      <c r="AN28">
        <f t="shared" si="15"/>
        <v>7.716091433144949E-2</v>
      </c>
      <c r="AO28">
        <f t="shared" si="16"/>
        <v>7.0532765413509071E-2</v>
      </c>
      <c r="AP28">
        <f t="shared" si="17"/>
        <v>6.3868871277359324E-2</v>
      </c>
      <c r="AQ28">
        <f t="shared" si="18"/>
        <v>5.7168110465157712E-2</v>
      </c>
      <c r="AR28">
        <f t="shared" si="19"/>
        <v>5.042934017601873E-2</v>
      </c>
      <c r="AS28">
        <f t="shared" si="20"/>
        <v>4.3651395495323847E-2</v>
      </c>
      <c r="AT28">
        <f t="shared" si="21"/>
        <v>3.6833088597338075E-2</v>
      </c>
      <c r="AU28">
        <f t="shared" si="22"/>
        <v>2.9973207919905927E-2</v>
      </c>
    </row>
    <row r="29" spans="1:47" x14ac:dyDescent="0.2">
      <c r="A29" s="1">
        <f>1/(2*PI()*$Z$29*$F$3)</f>
        <v>1808578.8987715382</v>
      </c>
      <c r="B29" s="1">
        <f>1/(2*PI()*$Z$29*$G$3)</f>
        <v>180857.88987715379</v>
      </c>
      <c r="C29" s="1">
        <f>1/(2*PI()*$Z$29*$H$3)</f>
        <v>84656884.623348579</v>
      </c>
      <c r="D29" s="1">
        <f>1/(2*PI()*$Z$29*$I$3)</f>
        <v>8465688.4623348583</v>
      </c>
      <c r="E29" s="1">
        <f t="shared" si="0"/>
        <v>43000</v>
      </c>
      <c r="F29" s="1">
        <f t="shared" si="1"/>
        <v>68694.804773424868</v>
      </c>
      <c r="G29" s="1">
        <f t="shared" si="2"/>
        <v>84656884.623348579</v>
      </c>
      <c r="H29" s="1">
        <f t="shared" si="3"/>
        <v>8565688.4623348583</v>
      </c>
      <c r="I29" s="1">
        <f t="shared" si="4"/>
        <v>55934.588612641623</v>
      </c>
      <c r="J29" s="1">
        <f t="shared" si="5"/>
        <v>28.411006630407389</v>
      </c>
      <c r="K29" s="1">
        <f t="shared" si="23"/>
        <v>68723.215780055281</v>
      </c>
      <c r="L29" s="1">
        <f t="shared" si="6"/>
        <v>42949.773398992671</v>
      </c>
      <c r="M29" s="1">
        <f t="shared" si="7"/>
        <v>55132.240490708122</v>
      </c>
      <c r="N29" s="1">
        <f t="shared" si="8"/>
        <v>442.33045321940835</v>
      </c>
      <c r="O29" s="1">
        <f t="shared" si="9"/>
        <v>67737.422472515056</v>
      </c>
      <c r="P29" s="1">
        <f t="shared" si="10"/>
        <v>43392.10385221208</v>
      </c>
      <c r="Q29" s="1">
        <f t="shared" si="24"/>
        <v>0.60953577966833272</v>
      </c>
      <c r="Z29">
        <v>4</v>
      </c>
      <c r="AA29">
        <f t="shared" ref="AA29:AA47" si="33">((($A$3+$AA$26*$B$3*$A29/($AA$26*$B$3+$A29))*$D$3/(($A$3+$AA$26*$B$3*$A29/($AA$26*$B$3+$A29))+$D$3+($C29+$AA$26*$E$3))+($C$3+(1-$AA$26)*$B$3*$B29/((1-$AA$26)*$B$3+$B29)))*($D29+(1-$AA$26)*$E$3)/(($A$3+$AA$26*$B$3*$A29/($AA$26*$B$3+$A29))*$D$3/(($A$3+$AA$26*$B$3*$A29/($AA$26*$B$3+$A29))+$D$3+($C29+$AA$26*$E$3))+($C$3+(1-$AA$26)*$B$3*$B29/((1-$AA$26)*$B$3+$B29))+$D$3*($C29+$AA$26*$E$3)/(($A$3+$AA$26*$B$3*$A29/($AA$26*$B$3+$A29))+$D$3+($C29+$AA$26*$E$3))+($D29+(1-$AA$26)*$E$3)))/(((($A$3+$AA$26*$B$3*$A29/($AA$26*$B$3+$A29))*$D$3/(($A$3+$AA$26*$B$3*$A29/($AA$26*$B$3+$A29))+$D$3+($C29+$AA$26*$E$3))+($C$3+(1-$AA$26)*$B$3*$B29/((1-$AA$26)*$B$3+$B29)))*($D29+(1-$AA$26)*$E$3)/(($A$3+$AA$26*$B$3*$A29/($AA$26*$B$3+$A29))*$D$3/(($A$3+$AA$26*$B$3*$A29/($AA$26*$B$3+$A29))+$D$3+($C29+$AA$26*$E$3))+($C$3+(1-$AA$26)*$B$3*$B29/((1-$AA$26)*$B$3+$B29))+$D$3*($C29+$AA$26*$E$3)/(($A$3+$AA$26*$B$3*$A29/($AA$26*$B$3+$A29))+$D$3+($C29+$AA$26*$E$3))+($D29+(1-$AA$26)*$E$3)))+(($A$3+$AA$26*$B$3*$A29/($AA$26*$B$3+$A29))*($C29+$AA$26*$E$3)/(($A$3+$AA$26*$B$3*$A29/($AA$26*$B$3+$A29))+$D$3+($C29+$AA$26*$E$3)))+((($A$3+$AA$26*$B$3*$A29/($AA$26*$B$3+$A29))*$D$3/(($A$3+$AA$26*$B$3*$A29/($AA$26*$B$3+$A29))+$D$3+($C29+$AA$26*$E$3))+($C$3+(1-$AA$26)*$B$3*$B29/((1-$AA$26)*$B$3+$B29)))*($D$3*($C29+$AA$26*$E$3)/(($A$3+$AA$26*$B$3*$A29/($AA$26*$B$3+$A29))+$D$3+($C29+$AA$26*$E$3)))/(($A$3+$AA$26*$B$3*$A29/($AA$26*$B$3+$A29))*$D$3/(($A$3+$AA$26*$B$3*$A29/($AA$26*$B$3+$A29))+$D$3+($C29+$AA$26*$E$3))+($C$3+(1-$AA$26)*$B$3*$B29/((1-$AA$26)*$B$3+$B29))+$D$3*($C29+$AA$26*$E$3)/(($A$3+$AA$26*$B$3*$A29/($AA$26*$B$3+$A29))+$D$3+($C29+$AA$26*$E$3))+($D29+(1-$AA$26)*$E$3))))</f>
        <v>0.60953577966833272</v>
      </c>
      <c r="AB29">
        <f t="shared" si="25"/>
        <v>0.54384155539162182</v>
      </c>
      <c r="AC29">
        <f t="shared" si="26"/>
        <v>0.48332538253785995</v>
      </c>
      <c r="AD29">
        <f t="shared" si="27"/>
        <v>0.42652921661665094</v>
      </c>
      <c r="AE29">
        <f t="shared" si="28"/>
        <v>0.37219876917675543</v>
      </c>
      <c r="AF29">
        <f t="shared" si="29"/>
        <v>0.31918939358850057</v>
      </c>
      <c r="AG29">
        <f t="shared" si="30"/>
        <v>0.26638437684042071</v>
      </c>
      <c r="AH29">
        <f t="shared" si="31"/>
        <v>0.21261309265287537</v>
      </c>
      <c r="AI29">
        <f t="shared" si="32"/>
        <v>0.15655575044235054</v>
      </c>
      <c r="AJ29">
        <f t="shared" si="11"/>
        <v>0.12718649344105182</v>
      </c>
      <c r="AK29">
        <f t="shared" si="12"/>
        <v>9.6616838551752737E-2</v>
      </c>
      <c r="AL29">
        <f t="shared" si="13"/>
        <v>9.0335575605908075E-2</v>
      </c>
      <c r="AM29">
        <f t="shared" si="14"/>
        <v>8.3993141426813633E-2</v>
      </c>
      <c r="AN29">
        <f t="shared" si="15"/>
        <v>7.7587076924568399E-2</v>
      </c>
      <c r="AO29">
        <f t="shared" si="16"/>
        <v>7.1114842488382263E-2</v>
      </c>
      <c r="AP29">
        <f t="shared" si="17"/>
        <v>6.4573813850944059E-2</v>
      </c>
      <c r="AQ29">
        <f t="shared" si="18"/>
        <v>5.7961277720008433E-2</v>
      </c>
      <c r="AR29">
        <f t="shared" si="19"/>
        <v>5.1274427161066241E-2</v>
      </c>
      <c r="AS29">
        <f t="shared" si="20"/>
        <v>4.4510356713700072E-2</v>
      </c>
      <c r="AT29">
        <f t="shared" si="21"/>
        <v>3.7666057222845654E-2</v>
      </c>
      <c r="AU29">
        <f t="shared" si="22"/>
        <v>3.0738410364675586E-2</v>
      </c>
    </row>
    <row r="30" spans="1:47" x14ac:dyDescent="0.2">
      <c r="A30" s="1">
        <f>1/(2*PI()*$Z$30*$F$3)</f>
        <v>904289.44938576908</v>
      </c>
      <c r="B30" s="1">
        <f>1/(2*PI()*$Z$30*$G$3)</f>
        <v>90428.944938576897</v>
      </c>
      <c r="C30" s="1">
        <f>1/(2*PI()*$Z$30*$H$3)</f>
        <v>42328442.311674289</v>
      </c>
      <c r="D30" s="1">
        <f>1/(2*PI()*$Z$30*$I$3)</f>
        <v>4232844.2311674291</v>
      </c>
      <c r="E30" s="1">
        <f t="shared" si="0"/>
        <v>43000</v>
      </c>
      <c r="F30" s="1">
        <f t="shared" si="1"/>
        <v>51786.974717916368</v>
      </c>
      <c r="G30" s="1">
        <f t="shared" si="2"/>
        <v>42328442.311674289</v>
      </c>
      <c r="H30" s="1">
        <f t="shared" si="3"/>
        <v>4332844.2311674291</v>
      </c>
      <c r="I30" s="1">
        <f t="shared" si="4"/>
        <v>55869.329855915581</v>
      </c>
      <c r="J30" s="1">
        <f t="shared" si="5"/>
        <v>56.755719147779438</v>
      </c>
      <c r="K30" s="1">
        <f t="shared" si="23"/>
        <v>51843.73043706415</v>
      </c>
      <c r="L30" s="1">
        <f t="shared" si="6"/>
        <v>42899.663996506606</v>
      </c>
      <c r="M30" s="1">
        <f t="shared" si="7"/>
        <v>54514.126871175024</v>
      </c>
      <c r="N30" s="1">
        <f t="shared" si="8"/>
        <v>652.27724509256723</v>
      </c>
      <c r="O30" s="1">
        <f t="shared" si="9"/>
        <v>50586.175023215648</v>
      </c>
      <c r="P30" s="1">
        <f t="shared" si="10"/>
        <v>43551.941241599176</v>
      </c>
      <c r="Q30" s="1">
        <f t="shared" si="24"/>
        <v>0.53736124144352349</v>
      </c>
      <c r="Z30">
        <v>8</v>
      </c>
      <c r="AA30">
        <f t="shared" si="33"/>
        <v>0.5373612414435236</v>
      </c>
      <c r="AB30">
        <f t="shared" si="25"/>
        <v>0.47502341994356673</v>
      </c>
      <c r="AC30">
        <f t="shared" si="26"/>
        <v>0.42070182858453198</v>
      </c>
      <c r="AD30">
        <f t="shared" si="27"/>
        <v>0.371927430769731</v>
      </c>
      <c r="AE30">
        <f t="shared" si="28"/>
        <v>0.32677751507956698</v>
      </c>
      <c r="AF30">
        <f t="shared" si="29"/>
        <v>0.28361435318862571</v>
      </c>
      <c r="AG30">
        <f t="shared" si="30"/>
        <v>0.24088167137200298</v>
      </c>
      <c r="AH30">
        <f t="shared" si="31"/>
        <v>0.19690359022206125</v>
      </c>
      <c r="AI30">
        <f t="shared" si="32"/>
        <v>0.14962632049668817</v>
      </c>
      <c r="AJ30">
        <f t="shared" si="11"/>
        <v>0.12390949872174395</v>
      </c>
      <c r="AK30">
        <f t="shared" si="12"/>
        <v>9.6204633523387525E-2</v>
      </c>
      <c r="AL30">
        <f t="shared" si="13"/>
        <v>9.0374688638314118E-2</v>
      </c>
      <c r="AM30">
        <f t="shared" si="14"/>
        <v>8.4435996883346465E-2</v>
      </c>
      <c r="AN30">
        <f t="shared" si="15"/>
        <v>7.8382639902494042E-2</v>
      </c>
      <c r="AO30">
        <f t="shared" si="16"/>
        <v>7.2208360391186804E-2</v>
      </c>
      <c r="AP30">
        <f t="shared" si="17"/>
        <v>6.590653529646584E-2</v>
      </c>
      <c r="AQ30">
        <f t="shared" si="18"/>
        <v>5.9470146508265508E-2</v>
      </c>
      <c r="AR30">
        <f t="shared" si="19"/>
        <v>5.2891748760693844E-2</v>
      </c>
      <c r="AS30">
        <f t="shared" si="20"/>
        <v>4.6163434425757738E-2</v>
      </c>
      <c r="AT30">
        <f t="shared" si="21"/>
        <v>3.927679484010535E-2</v>
      </c>
      <c r="AU30">
        <f t="shared" si="22"/>
        <v>3.2222877757161109E-2</v>
      </c>
    </row>
    <row r="31" spans="1:47" x14ac:dyDescent="0.2">
      <c r="A31" s="1">
        <f>1/(2*PI()*$Z$31*$F$3)</f>
        <v>723431.55950861529</v>
      </c>
      <c r="B31" s="1">
        <f>1/(2*PI()*$Z$31*$G$3)</f>
        <v>72343.155950861517</v>
      </c>
      <c r="C31" s="1">
        <f>1/(2*PI()*$Z$31*$H$3)</f>
        <v>33862753.849339433</v>
      </c>
      <c r="D31" s="1">
        <f>1/(2*PI()*$Z$31*$I$3)</f>
        <v>3386275.3849339434</v>
      </c>
      <c r="E31" s="1">
        <f t="shared" si="0"/>
        <v>43000</v>
      </c>
      <c r="F31" s="1">
        <f t="shared" si="1"/>
        <v>46276.227922557016</v>
      </c>
      <c r="G31" s="1">
        <f t="shared" si="2"/>
        <v>33862753.849339433</v>
      </c>
      <c r="H31" s="1">
        <f t="shared" si="3"/>
        <v>3486275.3849339434</v>
      </c>
      <c r="I31" s="1">
        <f t="shared" si="4"/>
        <v>55836.757547192814</v>
      </c>
      <c r="J31" s="1">
        <f t="shared" si="5"/>
        <v>70.903287582918409</v>
      </c>
      <c r="K31" s="1">
        <f t="shared" si="23"/>
        <v>46347.131210139938</v>
      </c>
      <c r="L31" s="1">
        <f t="shared" si="6"/>
        <v>42874.653116594483</v>
      </c>
      <c r="M31" s="1">
        <f t="shared" si="7"/>
        <v>54246.766805594285</v>
      </c>
      <c r="N31" s="1">
        <f t="shared" si="8"/>
        <v>721.16563990609131</v>
      </c>
      <c r="O31" s="1">
        <f t="shared" si="9"/>
        <v>45027.364218629176</v>
      </c>
      <c r="P31" s="1">
        <f t="shared" si="10"/>
        <v>43595.818756500572</v>
      </c>
      <c r="Q31" s="1">
        <f t="shared" si="24"/>
        <v>0.50807658568599556</v>
      </c>
      <c r="Z31">
        <v>10</v>
      </c>
      <c r="AA31">
        <f t="shared" si="33"/>
        <v>0.50807658568599556</v>
      </c>
      <c r="AB31">
        <f t="shared" si="25"/>
        <v>0.44751410214260023</v>
      </c>
      <c r="AC31">
        <f t="shared" si="26"/>
        <v>0.39588547174196204</v>
      </c>
      <c r="AD31">
        <f t="shared" si="27"/>
        <v>0.35034169874662102</v>
      </c>
      <c r="AE31">
        <f t="shared" si="28"/>
        <v>0.30874861804832127</v>
      </c>
      <c r="AF31">
        <f t="shared" si="29"/>
        <v>0.26933989532436226</v>
      </c>
      <c r="AG31">
        <f t="shared" si="30"/>
        <v>0.23045890654314555</v>
      </c>
      <c r="AH31">
        <f t="shared" si="31"/>
        <v>0.19030638579192122</v>
      </c>
      <c r="AI31">
        <f t="shared" si="32"/>
        <v>0.14660406305322612</v>
      </c>
      <c r="AJ31">
        <f t="shared" si="11"/>
        <v>0.12244600511382138</v>
      </c>
      <c r="AK31">
        <f t="shared" si="12"/>
        <v>9.6015479070420948E-2</v>
      </c>
      <c r="AL31">
        <f t="shared" si="13"/>
        <v>9.0392741906863361E-2</v>
      </c>
      <c r="AM31">
        <f t="shared" si="14"/>
        <v>8.4641622315766107E-2</v>
      </c>
      <c r="AN31">
        <f t="shared" si="15"/>
        <v>7.8754270175538182E-2</v>
      </c>
      <c r="AO31">
        <f t="shared" si="16"/>
        <v>7.2722300643207088E-2</v>
      </c>
      <c r="AP31">
        <f t="shared" si="17"/>
        <v>6.6536744940532661E-2</v>
      </c>
      <c r="AQ31">
        <f t="shared" si="18"/>
        <v>6.0187995706200925E-2</v>
      </c>
      <c r="AR31">
        <f t="shared" si="19"/>
        <v>5.3665746196962842E-2</v>
      </c>
      <c r="AS31">
        <f t="shared" si="20"/>
        <v>4.6958922510527967E-2</v>
      </c>
      <c r="AT31">
        <f t="shared" si="21"/>
        <v>4.0055607873577828E-2</v>
      </c>
      <c r="AU31">
        <f t="shared" si="22"/>
        <v>3.2942957885572138E-2</v>
      </c>
    </row>
    <row r="32" spans="1:47" x14ac:dyDescent="0.2">
      <c r="A32" s="1">
        <f>1/(2*PI()*$Z$32*$F$3)</f>
        <v>361715.77975430764</v>
      </c>
      <c r="B32" s="1">
        <f>1/(2*PI()*$Z$32*$G$3)</f>
        <v>36171.577975430759</v>
      </c>
      <c r="C32" s="1">
        <f>1/(2*PI()*$Z$32*$H$3)</f>
        <v>16931376.924669717</v>
      </c>
      <c r="D32" s="1">
        <f>1/(2*PI()*$Z$32*$I$3)</f>
        <v>1693137.6924669717</v>
      </c>
      <c r="E32" s="1">
        <f t="shared" si="0"/>
        <v>43000</v>
      </c>
      <c r="F32" s="1">
        <f t="shared" si="1"/>
        <v>30863.236259153247</v>
      </c>
      <c r="G32" s="1">
        <f t="shared" si="2"/>
        <v>16931376.924669717</v>
      </c>
      <c r="H32" s="1">
        <f t="shared" si="3"/>
        <v>1793137.6924669717</v>
      </c>
      <c r="I32" s="1">
        <f t="shared" si="4"/>
        <v>55674.464045950204</v>
      </c>
      <c r="J32" s="1">
        <f t="shared" si="5"/>
        <v>141.39440428425516</v>
      </c>
      <c r="K32" s="1">
        <f t="shared" si="23"/>
        <v>31004.630663437503</v>
      </c>
      <c r="L32" s="1">
        <f t="shared" si="6"/>
        <v>42750.034892426054</v>
      </c>
      <c r="M32" s="1">
        <f t="shared" si="7"/>
        <v>53107.292513674402</v>
      </c>
      <c r="N32" s="1">
        <f t="shared" si="8"/>
        <v>918.2629961095098</v>
      </c>
      <c r="O32" s="1">
        <f t="shared" si="9"/>
        <v>29574.994894654705</v>
      </c>
      <c r="P32" s="1">
        <f t="shared" si="10"/>
        <v>43668.297888535562</v>
      </c>
      <c r="Q32" s="1">
        <f t="shared" si="24"/>
        <v>0.40379117009663346</v>
      </c>
      <c r="Z32">
        <v>20</v>
      </c>
      <c r="AA32">
        <f t="shared" si="33"/>
        <v>0.40379117009663346</v>
      </c>
      <c r="AB32">
        <f t="shared" si="25"/>
        <v>0.35146607691222742</v>
      </c>
      <c r="AC32">
        <f t="shared" si="26"/>
        <v>0.31022707127340238</v>
      </c>
      <c r="AD32">
        <f t="shared" si="27"/>
        <v>0.27608356001058548</v>
      </c>
      <c r="AE32">
        <f t="shared" si="28"/>
        <v>0.24642609606549931</v>
      </c>
      <c r="AF32">
        <f t="shared" si="29"/>
        <v>0.21931681090531741</v>
      </c>
      <c r="AG32">
        <f t="shared" si="30"/>
        <v>0.19304676438256274</v>
      </c>
      <c r="AH32">
        <f t="shared" si="31"/>
        <v>0.16573172822949081</v>
      </c>
      <c r="AI32">
        <f t="shared" si="32"/>
        <v>0.13471036272513526</v>
      </c>
      <c r="AJ32">
        <f t="shared" si="11"/>
        <v>0.1164725030475923</v>
      </c>
      <c r="AK32">
        <f t="shared" si="12"/>
        <v>9.5208583430875335E-2</v>
      </c>
      <c r="AL32">
        <f t="shared" si="13"/>
        <v>9.0470513543363468E-2</v>
      </c>
      <c r="AM32">
        <f t="shared" si="14"/>
        <v>8.5536469480902058E-2</v>
      </c>
      <c r="AN32">
        <f t="shared" si="15"/>
        <v>8.038853899116262E-2</v>
      </c>
      <c r="AO32">
        <f t="shared" si="16"/>
        <v>7.500675699507621E-2</v>
      </c>
      <c r="AP32">
        <f t="shared" si="17"/>
        <v>6.9368796652630196E-2</v>
      </c>
      <c r="AQ32">
        <f t="shared" si="18"/>
        <v>6.3449603158869189E-2</v>
      </c>
      <c r="AR32">
        <f t="shared" si="19"/>
        <v>5.7220957477482411E-2</v>
      </c>
      <c r="AS32">
        <f t="shared" si="20"/>
        <v>5.0650953846568723E-2</v>
      </c>
      <c r="AT32">
        <f t="shared" si="21"/>
        <v>4.370337048384882E-2</v>
      </c>
      <c r="AU32">
        <f t="shared" si="22"/>
        <v>3.63369071117342E-2</v>
      </c>
    </row>
    <row r="33" spans="1:47" x14ac:dyDescent="0.2">
      <c r="A33" s="1">
        <f>1/(2*PI()*$Z$33*$F$3)</f>
        <v>180857.88987715382</v>
      </c>
      <c r="B33" s="1">
        <f>1/(2*PI()*$Z$33*$G$3)</f>
        <v>18085.788987715379</v>
      </c>
      <c r="C33" s="1">
        <f>1/(2*PI()*$Z$33*$H$3)</f>
        <v>8465688.4623348583</v>
      </c>
      <c r="D33" s="1">
        <f>1/(2*PI()*$Z$33*$I$3)</f>
        <v>846568.84623348585</v>
      </c>
      <c r="E33" s="1">
        <f t="shared" si="0"/>
        <v>43000</v>
      </c>
      <c r="F33" s="1">
        <f t="shared" si="1"/>
        <v>19615.804842187121</v>
      </c>
      <c r="G33" s="1">
        <f t="shared" si="2"/>
        <v>8465688.4623348583</v>
      </c>
      <c r="H33" s="1">
        <f t="shared" si="3"/>
        <v>946568.84623348585</v>
      </c>
      <c r="I33" s="1">
        <f t="shared" si="4"/>
        <v>55352.690991110656</v>
      </c>
      <c r="J33" s="1">
        <f t="shared" si="5"/>
        <v>281.15441800244355</v>
      </c>
      <c r="K33" s="1">
        <f t="shared" si="23"/>
        <v>19896.959260189564</v>
      </c>
      <c r="L33" s="1">
        <f t="shared" si="6"/>
        <v>42502.959153888543</v>
      </c>
      <c r="M33" s="1">
        <f t="shared" si="7"/>
        <v>51276.359771937634</v>
      </c>
      <c r="N33" s="1">
        <f t="shared" si="8"/>
        <v>1077.8335304956861</v>
      </c>
      <c r="O33" s="1">
        <f t="shared" si="9"/>
        <v>18431.690006849203</v>
      </c>
      <c r="P33" s="1">
        <f t="shared" si="10"/>
        <v>43580.792684384229</v>
      </c>
      <c r="Q33" s="1">
        <f t="shared" si="24"/>
        <v>0.29722548117646724</v>
      </c>
      <c r="Z33">
        <v>40</v>
      </c>
      <c r="AA33">
        <f t="shared" si="33"/>
        <v>0.29722548117646724</v>
      </c>
      <c r="AB33">
        <f t="shared" si="25"/>
        <v>0.25644531727008923</v>
      </c>
      <c r="AC33">
        <f t="shared" si="26"/>
        <v>0.22709961564302103</v>
      </c>
      <c r="AD33">
        <f t="shared" si="27"/>
        <v>0.20448253145125028</v>
      </c>
      <c r="AE33">
        <f t="shared" si="28"/>
        <v>0.18594966798836582</v>
      </c>
      <c r="AF33">
        <f t="shared" si="29"/>
        <v>0.16977724720669468</v>
      </c>
      <c r="AG33">
        <f t="shared" si="30"/>
        <v>0.15458913087795295</v>
      </c>
      <c r="AH33">
        <f t="shared" si="31"/>
        <v>0.13890732285232135</v>
      </c>
      <c r="AI33">
        <f t="shared" si="32"/>
        <v>0.12044615237677861</v>
      </c>
      <c r="AJ33">
        <f t="shared" si="11"/>
        <v>0.10881752117008019</v>
      </c>
      <c r="AK33">
        <f t="shared" si="12"/>
        <v>9.4083149647962327E-2</v>
      </c>
      <c r="AL33">
        <f t="shared" si="13"/>
        <v>9.0581136784912669E-2</v>
      </c>
      <c r="AM33">
        <f t="shared" si="14"/>
        <v>8.6835809774715333E-2</v>
      </c>
      <c r="AN33">
        <f t="shared" si="15"/>
        <v>8.2813354592759542E-2</v>
      </c>
      <c r="AO33">
        <f t="shared" si="16"/>
        <v>7.8473674693914766E-2</v>
      </c>
      <c r="AP33">
        <f t="shared" si="17"/>
        <v>7.3768850096280494E-2</v>
      </c>
      <c r="AQ33">
        <f t="shared" si="18"/>
        <v>6.8641120043433035E-2</v>
      </c>
      <c r="AR33">
        <f t="shared" si="19"/>
        <v>6.3020208031009356E-2</v>
      </c>
      <c r="AS33">
        <f t="shared" si="20"/>
        <v>5.6819724684411245E-2</v>
      </c>
      <c r="AT33">
        <f t="shared" si="21"/>
        <v>4.9932254972700117E-2</v>
      </c>
      <c r="AU33">
        <f t="shared" si="22"/>
        <v>4.2222531869428065E-2</v>
      </c>
    </row>
    <row r="34" spans="1:47" x14ac:dyDescent="0.2">
      <c r="A34" s="1">
        <f>1/(2*PI()*$Z34*$F$3)</f>
        <v>90428.944938576911</v>
      </c>
      <c r="B34" s="1">
        <f>1/(2*PI()*$Z34*$G$3)</f>
        <v>9042.8944938576897</v>
      </c>
      <c r="C34" s="1">
        <f>1/(2*PI()*$Z34*$H$3)</f>
        <v>4232844.2311674291</v>
      </c>
      <c r="D34" s="1">
        <f>1/(2*PI()*$Z34*$I$3)</f>
        <v>423284.42311674292</v>
      </c>
      <c r="E34" s="1">
        <f t="shared" si="0"/>
        <v>43000</v>
      </c>
      <c r="F34" s="1">
        <f t="shared" si="1"/>
        <v>12592.96996914097</v>
      </c>
      <c r="G34" s="1">
        <f t="shared" si="2"/>
        <v>4232844.2311674291</v>
      </c>
      <c r="H34" s="1">
        <f t="shared" si="3"/>
        <v>523284.42311674292</v>
      </c>
      <c r="I34" s="1">
        <f t="shared" si="4"/>
        <v>54720.175587083402</v>
      </c>
      <c r="J34" s="1">
        <f t="shared" si="5"/>
        <v>555.88333086276407</v>
      </c>
      <c r="K34" s="1">
        <f t="shared" si="23"/>
        <v>13148.853300003733</v>
      </c>
      <c r="L34" s="1">
        <f t="shared" si="6"/>
        <v>42017.277682939042</v>
      </c>
      <c r="M34" s="1">
        <f t="shared" si="7"/>
        <v>48437.872464201217</v>
      </c>
      <c r="N34" s="1">
        <f t="shared" si="8"/>
        <v>1217.1248580315209</v>
      </c>
      <c r="O34" s="1">
        <f t="shared" si="9"/>
        <v>11639.262344516521</v>
      </c>
      <c r="P34" s="1">
        <f t="shared" si="10"/>
        <v>43234.402540970565</v>
      </c>
      <c r="Q34" s="1">
        <f t="shared" si="24"/>
        <v>0.21211016921880238</v>
      </c>
      <c r="Z34">
        <v>80</v>
      </c>
      <c r="AA34">
        <f t="shared" si="33"/>
        <v>0.21211016921880238</v>
      </c>
      <c r="AB34">
        <f t="shared" si="25"/>
        <v>0.18314395719331403</v>
      </c>
      <c r="AC34">
        <f t="shared" si="26"/>
        <v>0.16440943718327372</v>
      </c>
      <c r="AD34">
        <f t="shared" si="27"/>
        <v>0.15103160243651845</v>
      </c>
      <c r="AE34">
        <f t="shared" si="28"/>
        <v>0.14070401538442723</v>
      </c>
      <c r="AF34">
        <f t="shared" si="29"/>
        <v>0.13212692013310712</v>
      </c>
      <c r="AG34">
        <f t="shared" si="30"/>
        <v>0.12439372209387674</v>
      </c>
      <c r="AH34">
        <f t="shared" si="31"/>
        <v>0.11661597632335911</v>
      </c>
      <c r="AI34">
        <f t="shared" si="32"/>
        <v>0.10738171908975569</v>
      </c>
      <c r="AJ34">
        <f t="shared" si="11"/>
        <v>0.10126286536271738</v>
      </c>
      <c r="AK34">
        <f t="shared" si="12"/>
        <v>9.2850676362031467E-2</v>
      </c>
      <c r="AL34">
        <f t="shared" si="13"/>
        <v>9.0705433690863452E-2</v>
      </c>
      <c r="AM34">
        <f t="shared" si="14"/>
        <v>8.8336758049289282E-2</v>
      </c>
      <c r="AN34">
        <f t="shared" si="15"/>
        <v>8.5699398053216802E-2</v>
      </c>
      <c r="AO34">
        <f t="shared" si="16"/>
        <v>8.2735323591862378E-2</v>
      </c>
      <c r="AP34">
        <f t="shared" si="17"/>
        <v>7.9368857762324357E-2</v>
      </c>
      <c r="AQ34">
        <f t="shared" si="18"/>
        <v>7.5499400660867869E-2</v>
      </c>
      <c r="AR34">
        <f t="shared" si="19"/>
        <v>7.0990230290819328E-2</v>
      </c>
      <c r="AS34">
        <f t="shared" si="20"/>
        <v>6.5650669449476146E-2</v>
      </c>
      <c r="AT34">
        <f t="shared" si="21"/>
        <v>5.9206531525133825E-2</v>
      </c>
      <c r="AU34">
        <f t="shared" si="22"/>
        <v>5.1248751592166381E-2</v>
      </c>
    </row>
    <row r="35" spans="1:47" x14ac:dyDescent="0.2">
      <c r="A35" s="1">
        <f>1/(2*PI()*$Z$35*$F$3)</f>
        <v>72343.155950861517</v>
      </c>
      <c r="B35" s="1">
        <f>1/(2*PI()*$Z$35*$G$3)</f>
        <v>7234.315595086151</v>
      </c>
      <c r="C35" s="1">
        <f>1/(2*PI()*$Z$35*$H$3)</f>
        <v>3386275.3849339429</v>
      </c>
      <c r="D35" s="1">
        <f>1/(2*PI()*$Z$35*$I$3)</f>
        <v>338627.53849339433</v>
      </c>
      <c r="E35" s="1">
        <f t="shared" si="0"/>
        <v>43000</v>
      </c>
      <c r="F35" s="1">
        <f t="shared" si="1"/>
        <v>11046.26919092087</v>
      </c>
      <c r="G35" s="1">
        <f t="shared" si="2"/>
        <v>3386275.3849339429</v>
      </c>
      <c r="H35" s="1">
        <f t="shared" si="3"/>
        <v>438627.53849339433</v>
      </c>
      <c r="I35" s="1">
        <f t="shared" si="4"/>
        <v>54409.307906065202</v>
      </c>
      <c r="J35" s="1">
        <f t="shared" si="5"/>
        <v>690.90666706259117</v>
      </c>
      <c r="K35" s="1">
        <f t="shared" si="23"/>
        <v>11737.17585798346</v>
      </c>
      <c r="L35" s="1">
        <f t="shared" si="6"/>
        <v>41778.575713585778</v>
      </c>
      <c r="M35" s="1">
        <f t="shared" si="7"/>
        <v>47279.415630851952</v>
      </c>
      <c r="N35" s="1">
        <f t="shared" si="8"/>
        <v>1265.1435831595841</v>
      </c>
      <c r="O35" s="1">
        <f t="shared" si="9"/>
        <v>10199.115502076467</v>
      </c>
      <c r="P35" s="1">
        <f t="shared" si="10"/>
        <v>43043.719296745359</v>
      </c>
      <c r="Q35" s="1">
        <f t="shared" si="24"/>
        <v>0.19155846116409556</v>
      </c>
      <c r="Z35">
        <v>100</v>
      </c>
      <c r="AA35">
        <f t="shared" si="33"/>
        <v>0.19155846116409558</v>
      </c>
      <c r="AB35">
        <f t="shared" si="25"/>
        <v>0.16593700787721363</v>
      </c>
      <c r="AC35">
        <f t="shared" si="26"/>
        <v>0.1500026386565087</v>
      </c>
      <c r="AD35">
        <f t="shared" si="27"/>
        <v>0.1388990458137177</v>
      </c>
      <c r="AE35">
        <f t="shared" si="28"/>
        <v>0.13047030541322727</v>
      </c>
      <c r="AF35">
        <f t="shared" si="29"/>
        <v>0.12356101247920689</v>
      </c>
      <c r="AG35">
        <f t="shared" si="30"/>
        <v>0.11740358463024972</v>
      </c>
      <c r="AH35">
        <f t="shared" si="31"/>
        <v>0.11127803031881384</v>
      </c>
      <c r="AI35">
        <f t="shared" si="32"/>
        <v>0.10405200181928229</v>
      </c>
      <c r="AJ35">
        <f t="shared" si="11"/>
        <v>9.923719948436481E-2</v>
      </c>
      <c r="AK35">
        <f t="shared" si="12"/>
        <v>9.2494471401672149E-2</v>
      </c>
      <c r="AL35">
        <f t="shared" si="13"/>
        <v>9.07420596567938E-2</v>
      </c>
      <c r="AM35">
        <f t="shared" si="14"/>
        <v>8.8788546496576456E-2</v>
      </c>
      <c r="AN35">
        <f t="shared" si="15"/>
        <v>8.6588726141008876E-2</v>
      </c>
      <c r="AO35">
        <f t="shared" si="16"/>
        <v>8.4083058060316726E-2</v>
      </c>
      <c r="AP35">
        <f t="shared" si="17"/>
        <v>8.1191480578932496E-2</v>
      </c>
      <c r="AQ35">
        <f t="shared" si="18"/>
        <v>7.7803718865739127E-2</v>
      </c>
      <c r="AR35">
        <f t="shared" si="19"/>
        <v>7.3763527949109786E-2</v>
      </c>
      <c r="AS35">
        <f t="shared" si="20"/>
        <v>6.8841927286602045E-2</v>
      </c>
      <c r="AT35">
        <f t="shared" si="21"/>
        <v>6.2689271584699072E-2</v>
      </c>
      <c r="AU35">
        <f t="shared" si="22"/>
        <v>5.4743670811507238E-2</v>
      </c>
    </row>
    <row r="36" spans="1:47" x14ac:dyDescent="0.2">
      <c r="A36" s="1">
        <f>1/(2*PI()*$Z36*$F$3)</f>
        <v>36171.577975430759</v>
      </c>
      <c r="B36" s="1">
        <f>1/(2*PI()*$Z36*$G$3)</f>
        <v>3617.1577975430755</v>
      </c>
      <c r="C36" s="1">
        <f>1/(2*PI()*$Z36*$H$3)</f>
        <v>1693137.6924669715</v>
      </c>
      <c r="D36" s="1">
        <f>1/(2*PI()*$Z36*$I$3)</f>
        <v>169313.76924669716</v>
      </c>
      <c r="E36" s="1">
        <f t="shared" si="0"/>
        <v>43000</v>
      </c>
      <c r="F36" s="1">
        <f t="shared" si="1"/>
        <v>7790.8869094929414</v>
      </c>
      <c r="G36" s="1">
        <f t="shared" si="2"/>
        <v>1693137.6924669715</v>
      </c>
      <c r="H36" s="1">
        <f t="shared" si="3"/>
        <v>269313.76924669719</v>
      </c>
      <c r="I36" s="1">
        <f t="shared" si="4"/>
        <v>52906.487697176664</v>
      </c>
      <c r="J36" s="1">
        <f t="shared" si="5"/>
        <v>1343.6467577919539</v>
      </c>
      <c r="K36" s="1">
        <f t="shared" si="23"/>
        <v>9134.5336672848953</v>
      </c>
      <c r="L36" s="1">
        <f t="shared" si="6"/>
        <v>40624.624481760649</v>
      </c>
      <c r="M36" s="1">
        <f t="shared" si="7"/>
        <v>43000.572265910152</v>
      </c>
      <c r="N36" s="1">
        <f t="shared" si="8"/>
        <v>1458.4853057240798</v>
      </c>
      <c r="O36" s="1">
        <f t="shared" si="9"/>
        <v>7424.2345725859741</v>
      </c>
      <c r="P36" s="1">
        <f t="shared" si="10"/>
        <v>42083.109787484733</v>
      </c>
      <c r="Q36" s="1">
        <f t="shared" si="24"/>
        <v>0.14996228677888571</v>
      </c>
      <c r="Z36">
        <v>200</v>
      </c>
      <c r="AA36">
        <f t="shared" si="33"/>
        <v>0.14996228677888571</v>
      </c>
      <c r="AB36">
        <f t="shared" si="25"/>
        <v>0.13257265497569071</v>
      </c>
      <c r="AC36">
        <f t="shared" si="26"/>
        <v>0.12308839834689682</v>
      </c>
      <c r="AD36">
        <f t="shared" si="27"/>
        <v>0.1168114827623004</v>
      </c>
      <c r="AE36">
        <f t="shared" si="28"/>
        <v>0.1121022164959312</v>
      </c>
      <c r="AF36">
        <f t="shared" si="29"/>
        <v>0.10821668856990155</v>
      </c>
      <c r="AG36">
        <f t="shared" si="30"/>
        <v>0.10473058679268882</v>
      </c>
      <c r="AH36">
        <f t="shared" si="31"/>
        <v>0.10130514568205033</v>
      </c>
      <c r="AI36">
        <f t="shared" si="32"/>
        <v>9.7457891982846837E-2</v>
      </c>
      <c r="AJ36">
        <f t="shared" si="11"/>
        <v>9.5028277909153969E-2</v>
      </c>
      <c r="AK36">
        <f t="shared" si="12"/>
        <v>9.1698260112680202E-2</v>
      </c>
      <c r="AL36">
        <f t="shared" si="13"/>
        <v>9.0825542661180217E-2</v>
      </c>
      <c r="AM36">
        <f t="shared" si="14"/>
        <v>8.9841120858760309E-2</v>
      </c>
      <c r="AN36">
        <f t="shared" si="15"/>
        <v>8.8712587876223825E-2</v>
      </c>
      <c r="AO36">
        <f t="shared" si="16"/>
        <v>8.7393770461857978E-2</v>
      </c>
      <c r="AP36">
        <f t="shared" si="17"/>
        <v>8.5816533605121426E-2</v>
      </c>
      <c r="AQ36">
        <f t="shared" si="18"/>
        <v>8.387594013016976E-2</v>
      </c>
      <c r="AR36">
        <f t="shared" si="19"/>
        <v>8.1401496843302779E-2</v>
      </c>
      <c r="AS36">
        <f t="shared" si="20"/>
        <v>7.8096450320170416E-2</v>
      </c>
      <c r="AT36">
        <f t="shared" si="21"/>
        <v>7.3394298883254244E-2</v>
      </c>
      <c r="AU36">
        <f t="shared" si="22"/>
        <v>6.6062069073697133E-2</v>
      </c>
    </row>
    <row r="37" spans="1:47" x14ac:dyDescent="0.2">
      <c r="A37" s="1">
        <f>1/(2*PI()*$Z$37*$F$3)</f>
        <v>18085.788987715379</v>
      </c>
      <c r="B37" s="1">
        <f>1/(2*PI()*$Z$37*$G$3)</f>
        <v>1808.5788987715378</v>
      </c>
      <c r="C37" s="1">
        <f>1/(2*PI()*$Z$37*$H$3)</f>
        <v>846568.84623348573</v>
      </c>
      <c r="D37" s="1">
        <f>1/(2*PI()*$Z$37*$I$3)</f>
        <v>84656.884623348582</v>
      </c>
      <c r="E37" s="1">
        <f t="shared" si="0"/>
        <v>43000</v>
      </c>
      <c r="F37" s="1">
        <f t="shared" si="1"/>
        <v>6076.4503918376186</v>
      </c>
      <c r="G37" s="1">
        <f t="shared" si="2"/>
        <v>846568.84623348573</v>
      </c>
      <c r="H37" s="1">
        <f t="shared" si="3"/>
        <v>184656.8846233486</v>
      </c>
      <c r="I37" s="1">
        <f t="shared" si="4"/>
        <v>50136.862670461713</v>
      </c>
      <c r="J37" s="1">
        <f t="shared" si="5"/>
        <v>2546.6152037388524</v>
      </c>
      <c r="K37" s="1">
        <f t="shared" si="23"/>
        <v>8623.0655955764705</v>
      </c>
      <c r="L37" s="1">
        <f t="shared" si="6"/>
        <v>38497.948121961672</v>
      </c>
      <c r="M37" s="1">
        <f t="shared" si="7"/>
        <v>38034.007411489627</v>
      </c>
      <c r="N37" s="1">
        <f t="shared" si="8"/>
        <v>1776.1035091699321</v>
      </c>
      <c r="O37" s="1">
        <f t="shared" si="9"/>
        <v>6541.4891020921641</v>
      </c>
      <c r="P37" s="1">
        <f t="shared" si="10"/>
        <v>40274.051631131602</v>
      </c>
      <c r="Q37" s="1">
        <f t="shared" si="24"/>
        <v>0.13972900877869901</v>
      </c>
      <c r="Z37">
        <v>400</v>
      </c>
      <c r="AA37">
        <f t="shared" si="33"/>
        <v>0.13972900877869901</v>
      </c>
      <c r="AB37">
        <f t="shared" si="25"/>
        <v>0.12723323082347246</v>
      </c>
      <c r="AC37">
        <f t="shared" si="26"/>
        <v>0.12085541409639873</v>
      </c>
      <c r="AD37">
        <f t="shared" si="27"/>
        <v>0.11623974279557978</v>
      </c>
      <c r="AE37">
        <f t="shared" si="28"/>
        <v>0.1122835040895435</v>
      </c>
      <c r="AF37">
        <f t="shared" si="29"/>
        <v>0.10855661955205789</v>
      </c>
      <c r="AG37">
        <f t="shared" si="30"/>
        <v>0.10483120975200357</v>
      </c>
      <c r="AH37">
        <f t="shared" si="31"/>
        <v>0.10093802216564912</v>
      </c>
      <c r="AI37">
        <f t="shared" si="32"/>
        <v>9.6671987506945181E-2</v>
      </c>
      <c r="AJ37">
        <f t="shared" si="11"/>
        <v>9.4271052548457579E-2</v>
      </c>
      <c r="AK37">
        <f t="shared" si="12"/>
        <v>9.1488902941952416E-2</v>
      </c>
      <c r="AL37">
        <f t="shared" si="13"/>
        <v>9.0849245185320476E-2</v>
      </c>
      <c r="AM37">
        <f t="shared" si="14"/>
        <v>9.0164381776228042E-2</v>
      </c>
      <c r="AN37">
        <f t="shared" si="15"/>
        <v>8.9420071302425699E-2</v>
      </c>
      <c r="AO37">
        <f t="shared" si="16"/>
        <v>8.8594766098435668E-2</v>
      </c>
      <c r="AP37">
        <f t="shared" si="17"/>
        <v>8.7654192204072279E-2</v>
      </c>
      <c r="AQ37">
        <f t="shared" si="18"/>
        <v>8.6540262295286496E-2</v>
      </c>
      <c r="AR37">
        <f t="shared" si="19"/>
        <v>8.5145949708045787E-2</v>
      </c>
      <c r="AS37">
        <f t="shared" si="20"/>
        <v>8.3249836173545255E-2</v>
      </c>
      <c r="AT37">
        <f t="shared" si="21"/>
        <v>8.0307249118317117E-2</v>
      </c>
      <c r="AU37">
        <f t="shared" si="22"/>
        <v>7.4520513772139668E-2</v>
      </c>
    </row>
    <row r="38" spans="1:47" x14ac:dyDescent="0.2">
      <c r="A38" s="1">
        <f>1/(2*PI()*$Z38*$F$3)</f>
        <v>9042.8944938576897</v>
      </c>
      <c r="B38" s="1">
        <f>1/(2*PI()*$Z38*$G$3)</f>
        <v>904.28944938576888</v>
      </c>
      <c r="C38" s="1">
        <f>1/(2*PI()*$Z38*$H$3)</f>
        <v>423284.42311674287</v>
      </c>
      <c r="D38" s="1">
        <f>1/(2*PI()*$Z38*$I$3)</f>
        <v>42328.442311674291</v>
      </c>
      <c r="E38" s="1">
        <f t="shared" si="0"/>
        <v>43000</v>
      </c>
      <c r="F38" s="1">
        <f t="shared" si="1"/>
        <v>5196.185339910021</v>
      </c>
      <c r="G38" s="1">
        <f t="shared" si="2"/>
        <v>423284.42311674287</v>
      </c>
      <c r="H38" s="1">
        <f t="shared" si="3"/>
        <v>142328.4423116743</v>
      </c>
      <c r="I38" s="1">
        <f t="shared" si="4"/>
        <v>45385.094108462843</v>
      </c>
      <c r="J38" s="1">
        <f t="shared" si="5"/>
        <v>4610.5146801626042</v>
      </c>
      <c r="K38" s="1">
        <f t="shared" si="23"/>
        <v>9806.7000200726252</v>
      </c>
      <c r="L38" s="1">
        <f t="shared" si="6"/>
        <v>34849.268690426827</v>
      </c>
      <c r="M38" s="1">
        <f t="shared" si="7"/>
        <v>32703.4326459082</v>
      </c>
      <c r="N38" s="1">
        <f t="shared" si="8"/>
        <v>2253.3286276172903</v>
      </c>
      <c r="O38" s="1">
        <f t="shared" si="9"/>
        <v>7066.4776593526831</v>
      </c>
      <c r="P38" s="1">
        <f t="shared" si="10"/>
        <v>37102.597318044114</v>
      </c>
      <c r="Q38" s="1">
        <f t="shared" si="24"/>
        <v>0.15998699685173171</v>
      </c>
      <c r="Z38">
        <v>800</v>
      </c>
      <c r="AA38">
        <f t="shared" si="33"/>
        <v>0.15998699685173171</v>
      </c>
      <c r="AB38">
        <f t="shared" si="25"/>
        <v>0.14899218410314632</v>
      </c>
      <c r="AC38">
        <f t="shared" si="26"/>
        <v>0.14228736862699229</v>
      </c>
      <c r="AD38">
        <f t="shared" si="27"/>
        <v>0.13622846646496251</v>
      </c>
      <c r="AE38">
        <f t="shared" si="28"/>
        <v>0.13017098746949024</v>
      </c>
      <c r="AF38">
        <f t="shared" si="29"/>
        <v>0.12385029331955665</v>
      </c>
      <c r="AG38">
        <f t="shared" si="30"/>
        <v>0.11707986702592765</v>
      </c>
      <c r="AH38">
        <f t="shared" si="31"/>
        <v>0.1096723187665246</v>
      </c>
      <c r="AI38">
        <f t="shared" si="32"/>
        <v>0.10139354778064152</v>
      </c>
      <c r="AJ38">
        <f t="shared" si="11"/>
        <v>9.6822697654326495E-2</v>
      </c>
      <c r="AK38">
        <f t="shared" si="12"/>
        <v>9.1864265569457884E-2</v>
      </c>
      <c r="AL38">
        <f t="shared" si="13"/>
        <v>9.0812465479147952E-2</v>
      </c>
      <c r="AM38">
        <f t="shared" si="14"/>
        <v>8.9734970872309097E-2</v>
      </c>
      <c r="AN38">
        <f t="shared" si="15"/>
        <v>8.8627303004655142E-2</v>
      </c>
      <c r="AO38">
        <f t="shared" si="16"/>
        <v>8.7482632091807899E-2</v>
      </c>
      <c r="AP38">
        <f t="shared" si="17"/>
        <v>8.6289793016294136E-2</v>
      </c>
      <c r="AQ38">
        <f t="shared" si="18"/>
        <v>8.5028863851011952E-2</v>
      </c>
      <c r="AR38">
        <f t="shared" si="19"/>
        <v>8.3659913722113052E-2</v>
      </c>
      <c r="AS38">
        <f t="shared" si="20"/>
        <v>8.2088335215174127E-2</v>
      </c>
      <c r="AT38">
        <f t="shared" si="21"/>
        <v>8.0019716044784958E-2</v>
      </c>
      <c r="AU38">
        <f t="shared" si="22"/>
        <v>7.5828588357399584E-2</v>
      </c>
    </row>
    <row r="39" spans="1:47" x14ac:dyDescent="0.2">
      <c r="A39" s="1">
        <f>1/(2*PI()*$Z$39*$F$3)</f>
        <v>7234.3155950861519</v>
      </c>
      <c r="B39" s="1">
        <f>1/(2*PI()*$Z$39*$G$3)</f>
        <v>723.43155950861512</v>
      </c>
      <c r="C39" s="1">
        <f>1/(2*PI()*$Z$39*$H$3)</f>
        <v>338627.53849339433</v>
      </c>
      <c r="D39" s="1">
        <f>1/(2*PI()*$Z$39*$I$3)</f>
        <v>33862.753849339439</v>
      </c>
      <c r="E39" s="1">
        <f t="shared" si="0"/>
        <v>43000</v>
      </c>
      <c r="F39" s="1">
        <f t="shared" si="1"/>
        <v>5018.2356163880331</v>
      </c>
      <c r="G39" s="1">
        <f t="shared" si="2"/>
        <v>338627.53849339433</v>
      </c>
      <c r="H39" s="1">
        <f t="shared" si="3"/>
        <v>133862.75384933944</v>
      </c>
      <c r="I39" s="1">
        <f t="shared" si="4"/>
        <v>43331.693021224979</v>
      </c>
      <c r="J39" s="1">
        <f t="shared" si="5"/>
        <v>5502.3959604780375</v>
      </c>
      <c r="K39" s="1">
        <f t="shared" si="23"/>
        <v>10520.631576866072</v>
      </c>
      <c r="L39" s="1">
        <f t="shared" si="6"/>
        <v>33272.549998440612</v>
      </c>
      <c r="M39" s="1">
        <f t="shared" si="7"/>
        <v>30900.553140166663</v>
      </c>
      <c r="N39" s="1">
        <f t="shared" si="8"/>
        <v>2428.5570538534803</v>
      </c>
      <c r="O39" s="1">
        <f t="shared" si="9"/>
        <v>7502.4378795868033</v>
      </c>
      <c r="P39" s="1">
        <f t="shared" si="10"/>
        <v>35701.107052294094</v>
      </c>
      <c r="Q39" s="1">
        <f t="shared" si="24"/>
        <v>0.17365329376133162</v>
      </c>
      <c r="Z39">
        <v>1000</v>
      </c>
      <c r="AA39">
        <f t="shared" si="33"/>
        <v>0.17365329376133162</v>
      </c>
      <c r="AB39">
        <f t="shared" si="25"/>
        <v>0.16225938654685346</v>
      </c>
      <c r="AC39">
        <f t="shared" si="26"/>
        <v>0.15459519551009165</v>
      </c>
      <c r="AD39">
        <f t="shared" si="27"/>
        <v>0.14732620862820739</v>
      </c>
      <c r="AE39">
        <f t="shared" si="28"/>
        <v>0.13991318135300462</v>
      </c>
      <c r="AF39">
        <f t="shared" si="29"/>
        <v>0.13210627536664948</v>
      </c>
      <c r="AG39">
        <f t="shared" si="30"/>
        <v>0.12369770624343024</v>
      </c>
      <c r="AH39">
        <f t="shared" si="31"/>
        <v>0.11445472323241579</v>
      </c>
      <c r="AI39">
        <f t="shared" si="32"/>
        <v>0.10407499209966013</v>
      </c>
      <c r="AJ39">
        <f t="shared" si="11"/>
        <v>9.8328324920889998E-2</v>
      </c>
      <c r="AK39">
        <f t="shared" si="12"/>
        <v>9.2103034625255084E-2</v>
      </c>
      <c r="AL39" s="5">
        <f t="shared" si="13"/>
        <v>9.0788488752926694E-2</v>
      </c>
      <c r="AM39">
        <f t="shared" si="14"/>
        <v>8.9446408674159594E-2</v>
      </c>
      <c r="AN39">
        <f t="shared" si="15"/>
        <v>8.8073600881156289E-2</v>
      </c>
      <c r="AO39">
        <f t="shared" si="16"/>
        <v>8.6665359985885884E-2</v>
      </c>
      <c r="AP39">
        <f t="shared" si="17"/>
        <v>8.5214168841255544E-2</v>
      </c>
      <c r="AQ39">
        <f t="shared" si="18"/>
        <v>8.3706744400581415E-2</v>
      </c>
      <c r="AR39">
        <f t="shared" si="19"/>
        <v>8.2116307540134603E-2</v>
      </c>
      <c r="AS39">
        <f t="shared" si="20"/>
        <v>8.0377736636023225E-2</v>
      </c>
      <c r="AT39">
        <f t="shared" si="21"/>
        <v>7.8275504120351502E-2</v>
      </c>
      <c r="AU39">
        <f t="shared" si="22"/>
        <v>7.4383483217203047E-2</v>
      </c>
    </row>
    <row r="40" spans="1:47" x14ac:dyDescent="0.2">
      <c r="A40" s="1">
        <f>1/(2*PI()*$Z$40*$F$3)</f>
        <v>3617.157797543076</v>
      </c>
      <c r="B40" s="1">
        <f>1/(2*PI()*$Z$40*$G$3)</f>
        <v>361.71577975430756</v>
      </c>
      <c r="C40" s="1">
        <f>1/(2*PI()*$Z$40*$H$3)</f>
        <v>169313.76924669716</v>
      </c>
      <c r="D40" s="1">
        <f>1/(2*PI()*$Z$40*$I$3)</f>
        <v>16931.376924669719</v>
      </c>
      <c r="E40" s="1">
        <f t="shared" si="0"/>
        <v>43000</v>
      </c>
      <c r="F40" s="1">
        <f t="shared" si="1"/>
        <v>4660.4121122720735</v>
      </c>
      <c r="G40" s="1">
        <f t="shared" si="2"/>
        <v>169313.76924669716</v>
      </c>
      <c r="H40" s="1">
        <f t="shared" si="3"/>
        <v>116931.37692466972</v>
      </c>
      <c r="I40" s="1">
        <f t="shared" si="4"/>
        <v>35337.623948390617</v>
      </c>
      <c r="J40" s="1">
        <f t="shared" si="5"/>
        <v>8974.5673759515466</v>
      </c>
      <c r="K40" s="1">
        <f t="shared" si="23"/>
        <v>13634.97948822362</v>
      </c>
      <c r="L40" s="1">
        <f t="shared" si="6"/>
        <v>27134.246960371369</v>
      </c>
      <c r="M40" s="1">
        <f t="shared" si="7"/>
        <v>24906.43694342476</v>
      </c>
      <c r="N40" s="1">
        <f t="shared" si="8"/>
        <v>2904.2568879276096</v>
      </c>
      <c r="O40" s="1">
        <f t="shared" si="9"/>
        <v>9610.1185904378835</v>
      </c>
      <c r="P40" s="1">
        <f t="shared" si="10"/>
        <v>30038.503848298977</v>
      </c>
      <c r="Q40" s="1">
        <f t="shared" si="24"/>
        <v>0.2423821560329612</v>
      </c>
      <c r="Z40">
        <v>2000</v>
      </c>
      <c r="AA40">
        <f t="shared" si="33"/>
        <v>0.2423821560329612</v>
      </c>
      <c r="AB40">
        <f t="shared" si="25"/>
        <v>0.22563122662887497</v>
      </c>
      <c r="AC40">
        <f t="shared" si="26"/>
        <v>0.21140617401467043</v>
      </c>
      <c r="AD40">
        <f t="shared" si="27"/>
        <v>0.19737202400974446</v>
      </c>
      <c r="AE40">
        <f t="shared" si="28"/>
        <v>0.18311147290336433</v>
      </c>
      <c r="AF40">
        <f t="shared" si="29"/>
        <v>0.1682826471014873</v>
      </c>
      <c r="AG40">
        <f t="shared" si="30"/>
        <v>0.15249301613625835</v>
      </c>
      <c r="AH40">
        <f t="shared" si="31"/>
        <v>0.13523595168876704</v>
      </c>
      <c r="AI40">
        <f t="shared" si="32"/>
        <v>0.11580959238553448</v>
      </c>
      <c r="AJ40">
        <f t="shared" si="11"/>
        <v>0.10497810091656462</v>
      </c>
      <c r="AK40">
        <f t="shared" si="12"/>
        <v>9.3176287899148294E-2</v>
      </c>
      <c r="AL40">
        <f t="shared" si="13"/>
        <v>9.0680125897101463E-2</v>
      </c>
      <c r="AM40">
        <f t="shared" si="14"/>
        <v>8.8133681435795988E-2</v>
      </c>
      <c r="AN40">
        <f t="shared" si="15"/>
        <v>8.553435825290312E-2</v>
      </c>
      <c r="AO40">
        <f t="shared" si="16"/>
        <v>8.2879150550037931E-2</v>
      </c>
      <c r="AP40">
        <f t="shared" si="17"/>
        <v>8.0164358166683158E-2</v>
      </c>
      <c r="AQ40">
        <f t="shared" si="18"/>
        <v>7.7384919610359357E-2</v>
      </c>
      <c r="AR40">
        <f t="shared" si="19"/>
        <v>7.4532567552440115E-2</v>
      </c>
      <c r="AS40">
        <f t="shared" si="20"/>
        <v>7.1589312775625205E-2</v>
      </c>
      <c r="AT40">
        <f t="shared" si="21"/>
        <v>6.8492175629088492E-2</v>
      </c>
      <c r="AU40">
        <f t="shared" si="22"/>
        <v>6.4506562708309859E-2</v>
      </c>
    </row>
    <row r="41" spans="1:47" x14ac:dyDescent="0.2">
      <c r="A41" s="1">
        <f>1/(2*PI()*$Z$41*$F$3)</f>
        <v>1808.578898771538</v>
      </c>
      <c r="B41" s="1">
        <f>1/(2*PI()*$Z$41*$G$3)</f>
        <v>180.85788987715378</v>
      </c>
      <c r="C41" s="1">
        <f>1/(2*PI()*$Z$41*$H$3)</f>
        <v>84656.884623348582</v>
      </c>
      <c r="D41" s="1">
        <f>1/(2*PI()*$Z$41*$I$3)</f>
        <v>8465.6884623348597</v>
      </c>
      <c r="E41" s="1">
        <f t="shared" si="0"/>
        <v>43000</v>
      </c>
      <c r="F41" s="1">
        <f t="shared" si="1"/>
        <v>4480.5313846243562</v>
      </c>
      <c r="G41" s="1">
        <f t="shared" si="2"/>
        <v>84656.884623348582</v>
      </c>
      <c r="H41" s="1">
        <f t="shared" si="3"/>
        <v>108465.68846233486</v>
      </c>
      <c r="I41" s="1">
        <f t="shared" si="4"/>
        <v>25813.274294781415</v>
      </c>
      <c r="J41" s="1">
        <f t="shared" si="5"/>
        <v>13111.406114387868</v>
      </c>
      <c r="K41" s="1">
        <f t="shared" si="23"/>
        <v>17591.937499012223</v>
      </c>
      <c r="L41" s="1">
        <f t="shared" si="6"/>
        <v>19820.907047778586</v>
      </c>
      <c r="M41" s="1">
        <f t="shared" si="7"/>
        <v>18435.754072232634</v>
      </c>
      <c r="N41" s="1">
        <f t="shared" si="8"/>
        <v>2990.0758293577624</v>
      </c>
      <c r="O41" s="1">
        <f t="shared" si="9"/>
        <v>12564.102859722969</v>
      </c>
      <c r="P41" s="1">
        <f t="shared" si="10"/>
        <v>22810.98287713635</v>
      </c>
      <c r="Q41" s="1">
        <f t="shared" si="24"/>
        <v>0.35516812462822422</v>
      </c>
      <c r="Z41">
        <v>4000</v>
      </c>
      <c r="AA41">
        <f t="shared" si="33"/>
        <v>0.35516812462822434</v>
      </c>
      <c r="AB41">
        <f t="shared" si="25"/>
        <v>0.3234453636486378</v>
      </c>
      <c r="AC41">
        <f t="shared" si="26"/>
        <v>0.29523258637693245</v>
      </c>
      <c r="AD41">
        <f t="shared" si="27"/>
        <v>0.26862488668652296</v>
      </c>
      <c r="AE41">
        <f t="shared" si="28"/>
        <v>0.24284447209407747</v>
      </c>
      <c r="AF41">
        <f t="shared" si="29"/>
        <v>0.2171447406964197</v>
      </c>
      <c r="AG41">
        <f t="shared" si="30"/>
        <v>0.19070168513353089</v>
      </c>
      <c r="AH41">
        <f t="shared" si="31"/>
        <v>0.16249977107087202</v>
      </c>
      <c r="AI41">
        <f t="shared" si="32"/>
        <v>0.13115484162619798</v>
      </c>
      <c r="AJ41">
        <f t="shared" si="11"/>
        <v>0.11369692596264509</v>
      </c>
      <c r="AK41">
        <f t="shared" si="12"/>
        <v>9.4593828131326843E-2</v>
      </c>
      <c r="AL41">
        <f t="shared" si="13"/>
        <v>9.0536662845321469E-2</v>
      </c>
      <c r="AM41">
        <f t="shared" si="14"/>
        <v>8.6390832309361162E-2</v>
      </c>
      <c r="AN41">
        <f t="shared" si="15"/>
        <v>8.2151583490266883E-2</v>
      </c>
      <c r="AO41">
        <f t="shared" si="16"/>
        <v>7.7813824998181041E-2</v>
      </c>
      <c r="AP41">
        <f t="shared" si="17"/>
        <v>7.3372056758210499E-2</v>
      </c>
      <c r="AQ41">
        <f t="shared" si="18"/>
        <v>6.8820230492442167E-2</v>
      </c>
      <c r="AR41">
        <f t="shared" si="19"/>
        <v>6.4151393593309444E-2</v>
      </c>
      <c r="AS41">
        <f t="shared" si="20"/>
        <v>5.935642890762477E-2</v>
      </c>
      <c r="AT41">
        <f t="shared" si="21"/>
        <v>5.4416543345499759E-2</v>
      </c>
      <c r="AU41">
        <f t="shared" si="22"/>
        <v>4.904625667992172E-2</v>
      </c>
    </row>
    <row r="42" spans="1:47" x14ac:dyDescent="0.2">
      <c r="A42" s="1">
        <f>1/(2*PI()*$Z$42*$F$3)</f>
        <v>904.28944938576899</v>
      </c>
      <c r="B42" s="1">
        <f>1/(2*PI()*$Z$42*$G$3)</f>
        <v>90.42894493857689</v>
      </c>
      <c r="C42" s="1">
        <f>1/(2*PI()*$Z$42*$H$3)</f>
        <v>42328.442311674291</v>
      </c>
      <c r="D42" s="1">
        <f>1/(2*PI()*$Z$42*$I$3)</f>
        <v>4232.8442311674298</v>
      </c>
      <c r="E42" s="1">
        <f t="shared" si="0"/>
        <v>43000</v>
      </c>
      <c r="F42" s="1">
        <f t="shared" si="1"/>
        <v>4390.3472448782522</v>
      </c>
      <c r="G42" s="1">
        <f t="shared" si="2"/>
        <v>42328.442311674291</v>
      </c>
      <c r="H42" s="1">
        <f t="shared" si="3"/>
        <v>104232.84423116743</v>
      </c>
      <c r="I42" s="1">
        <f t="shared" si="4"/>
        <v>16772.227378168423</v>
      </c>
      <c r="J42" s="1">
        <f t="shared" si="5"/>
        <v>17038.325482209675</v>
      </c>
      <c r="K42" s="1">
        <f t="shared" si="23"/>
        <v>21428.672727087927</v>
      </c>
      <c r="L42" s="1">
        <f t="shared" si="6"/>
        <v>12878.674593950753</v>
      </c>
      <c r="M42" s="1">
        <f t="shared" si="7"/>
        <v>12273.895991873389</v>
      </c>
      <c r="N42" s="1">
        <f t="shared" si="8"/>
        <v>2523.3246030671548</v>
      </c>
      <c r="O42" s="1">
        <f t="shared" si="9"/>
        <v>15681.477144682791</v>
      </c>
      <c r="P42" s="1">
        <f t="shared" si="10"/>
        <v>15401.999197017907</v>
      </c>
      <c r="Q42" s="1">
        <f t="shared" si="24"/>
        <v>0.50449560313963249</v>
      </c>
      <c r="Z42">
        <v>8000</v>
      </c>
      <c r="AA42">
        <f t="shared" si="33"/>
        <v>0.50449560313963249</v>
      </c>
      <c r="AB42">
        <f t="shared" si="25"/>
        <v>0.44464714309426773</v>
      </c>
      <c r="AC42">
        <f t="shared" si="26"/>
        <v>0.39386748720656667</v>
      </c>
      <c r="AD42">
        <f t="shared" si="27"/>
        <v>0.34895037266359002</v>
      </c>
      <c r="AE42">
        <f t="shared" si="28"/>
        <v>0.30782345968038261</v>
      </c>
      <c r="AF42">
        <f t="shared" si="29"/>
        <v>0.26876317380998954</v>
      </c>
      <c r="AG42">
        <f t="shared" si="30"/>
        <v>0.23013990228268633</v>
      </c>
      <c r="AH42">
        <f t="shared" si="31"/>
        <v>0.19016947285861119</v>
      </c>
      <c r="AI42">
        <f t="shared" si="32"/>
        <v>0.14657771278464632</v>
      </c>
      <c r="AJ42">
        <f t="shared" si="11"/>
        <v>0.12244570860614531</v>
      </c>
      <c r="AK42">
        <f t="shared" si="12"/>
        <v>9.6017890704214376E-2</v>
      </c>
      <c r="AL42">
        <f t="shared" si="13"/>
        <v>9.0392446628839024E-2</v>
      </c>
      <c r="AM42">
        <f t="shared" si="14"/>
        <v>8.4637404980901387E-2</v>
      </c>
      <c r="AN42">
        <f t="shared" si="15"/>
        <v>7.8744842298081805E-2</v>
      </c>
      <c r="AO42">
        <f t="shared" si="16"/>
        <v>7.2706286891954477E-2</v>
      </c>
      <c r="AP42">
        <f t="shared" si="17"/>
        <v>6.6512662108821827E-2</v>
      </c>
      <c r="AQ42">
        <f t="shared" si="18"/>
        <v>6.0154214061772265E-2</v>
      </c>
      <c r="AR42">
        <f t="shared" si="19"/>
        <v>5.3620400449548668E-2</v>
      </c>
      <c r="AS42">
        <f t="shared" si="20"/>
        <v>4.6899630262446985E-2</v>
      </c>
      <c r="AT42">
        <f t="shared" si="21"/>
        <v>3.9977941547030257E-2</v>
      </c>
      <c r="AU42">
        <f t="shared" si="22"/>
        <v>3.2754789263108541E-2</v>
      </c>
    </row>
    <row r="43" spans="1:47" x14ac:dyDescent="0.2">
      <c r="A43" s="1">
        <f>1/(2*PI()*$Z$43*$F$3)</f>
        <v>723.43155950861512</v>
      </c>
      <c r="B43" s="1">
        <f>1/(2*PI()*$Z$43*$G$3)</f>
        <v>72.343155950861515</v>
      </c>
      <c r="C43" s="1">
        <f>1/(2*PI()*$Z$43*$H$3)</f>
        <v>33862.753849339431</v>
      </c>
      <c r="D43" s="1">
        <f>1/(2*PI()*$Z$43*$I$3)</f>
        <v>3386.2753849339438</v>
      </c>
      <c r="E43" s="1">
        <f t="shared" si="0"/>
        <v>43000</v>
      </c>
      <c r="F43" s="1">
        <f t="shared" si="1"/>
        <v>4372.2908584623856</v>
      </c>
      <c r="G43" s="1">
        <f t="shared" si="2"/>
        <v>33862.753849339431</v>
      </c>
      <c r="H43" s="1">
        <f t="shared" si="3"/>
        <v>103386.27538493395</v>
      </c>
      <c r="I43" s="1">
        <f t="shared" si="4"/>
        <v>14272.730021186717</v>
      </c>
      <c r="J43" s="1">
        <f t="shared" si="5"/>
        <v>18123.965748373445</v>
      </c>
      <c r="K43" s="1">
        <f t="shared" si="23"/>
        <v>22496.256606835828</v>
      </c>
      <c r="L43" s="1">
        <f t="shared" si="6"/>
        <v>10959.4176948398</v>
      </c>
      <c r="M43" s="1">
        <f t="shared" si="7"/>
        <v>10528.355305909339</v>
      </c>
      <c r="N43" s="1">
        <f t="shared" si="8"/>
        <v>2290.9093274501788</v>
      </c>
      <c r="O43" s="1">
        <f t="shared" si="9"/>
        <v>16594.483484105382</v>
      </c>
      <c r="P43" s="1">
        <f t="shared" si="10"/>
        <v>13250.327022289979</v>
      </c>
      <c r="Q43" s="1">
        <f t="shared" si="24"/>
        <v>0.55602576134800374</v>
      </c>
      <c r="Z43">
        <v>10000</v>
      </c>
      <c r="AA43">
        <f t="shared" si="33"/>
        <v>0.55602576134800374</v>
      </c>
      <c r="AB43">
        <f t="shared" si="25"/>
        <v>0.48456602123798104</v>
      </c>
      <c r="AC43">
        <f t="shared" si="26"/>
        <v>0.42518533260473484</v>
      </c>
      <c r="AD43">
        <f t="shared" si="27"/>
        <v>0.37370163938175288</v>
      </c>
      <c r="AE43">
        <f t="shared" si="28"/>
        <v>0.32735913080846213</v>
      </c>
      <c r="AF43">
        <f t="shared" si="29"/>
        <v>0.28397447790376878</v>
      </c>
      <c r="AG43">
        <f t="shared" si="30"/>
        <v>0.24157927556747485</v>
      </c>
      <c r="AH43">
        <f t="shared" si="31"/>
        <v>0.19810174368937017</v>
      </c>
      <c r="AI43">
        <f t="shared" si="32"/>
        <v>0.15096700780197919</v>
      </c>
      <c r="AJ43">
        <f t="shared" si="11"/>
        <v>0.12493132184871605</v>
      </c>
      <c r="AK43">
        <f t="shared" si="12"/>
        <v>9.642241655820491E-2</v>
      </c>
      <c r="AL43">
        <f t="shared" si="13"/>
        <v>9.0351472371796276E-2</v>
      </c>
      <c r="AM43">
        <f t="shared" si="14"/>
        <v>8.4139094912005913E-2</v>
      </c>
      <c r="AN43">
        <f t="shared" si="15"/>
        <v>7.7776333545698184E-2</v>
      </c>
      <c r="AO43">
        <f t="shared" si="16"/>
        <v>7.1253608388583037E-2</v>
      </c>
      <c r="AP43">
        <f t="shared" si="17"/>
        <v>6.456064735522693E-2</v>
      </c>
      <c r="AQ43">
        <f t="shared" si="18"/>
        <v>5.7686411147471243E-2</v>
      </c>
      <c r="AR43">
        <f t="shared" si="19"/>
        <v>5.0618993156489239E-2</v>
      </c>
      <c r="AS43">
        <f t="shared" si="20"/>
        <v>4.3345434368482157E-2</v>
      </c>
      <c r="AT43">
        <f t="shared" si="21"/>
        <v>3.5850954107200315E-2</v>
      </c>
      <c r="AU43">
        <f t="shared" si="22"/>
        <v>2.8061898703210797E-2</v>
      </c>
    </row>
    <row r="44" spans="1:47" x14ac:dyDescent="0.2">
      <c r="A44" s="1">
        <f>1/(2*PI()*$Z$44*$F$3)</f>
        <v>361.71577975430756</v>
      </c>
      <c r="B44" s="1">
        <f>1/(2*PI()*$Z$44*$G$3)</f>
        <v>36.171577975430758</v>
      </c>
      <c r="C44" s="1">
        <f>1/(2*PI()*$Z$44*$H$3)</f>
        <v>16931.376924669716</v>
      </c>
      <c r="D44" s="1">
        <f>1/(2*PI()*$Z$44*$I$3)</f>
        <v>1693.1376924669719</v>
      </c>
      <c r="E44" s="1">
        <f t="shared" si="0"/>
        <v>43000</v>
      </c>
      <c r="F44" s="1">
        <f t="shared" si="1"/>
        <v>4336.158498875815</v>
      </c>
      <c r="G44" s="1">
        <f t="shared" si="2"/>
        <v>16931.376924669716</v>
      </c>
      <c r="H44" s="1">
        <f t="shared" si="3"/>
        <v>101693.13769246697</v>
      </c>
      <c r="I44" s="1">
        <f t="shared" si="4"/>
        <v>8178.6064561072262</v>
      </c>
      <c r="J44" s="1">
        <f t="shared" si="5"/>
        <v>20770.908306943325</v>
      </c>
      <c r="K44" s="1">
        <f t="shared" si="23"/>
        <v>25107.06680581914</v>
      </c>
      <c r="L44" s="1">
        <f t="shared" si="6"/>
        <v>6280.0013859394767</v>
      </c>
      <c r="M44" s="1">
        <f t="shared" si="7"/>
        <v>6161.7682552740007</v>
      </c>
      <c r="N44" s="1">
        <f t="shared" si="8"/>
        <v>1521.2818754298289</v>
      </c>
      <c r="O44" s="1">
        <f t="shared" si="9"/>
        <v>18915.683014875674</v>
      </c>
      <c r="P44" s="1">
        <f t="shared" si="10"/>
        <v>7801.2832613693054</v>
      </c>
      <c r="Q44" s="1">
        <f t="shared" si="24"/>
        <v>0.70800265341856161</v>
      </c>
      <c r="Z44">
        <v>20000</v>
      </c>
      <c r="AA44">
        <f t="shared" si="33"/>
        <v>0.70800265341856161</v>
      </c>
      <c r="AB44">
        <f t="shared" si="25"/>
        <v>0.59716189748051662</v>
      </c>
      <c r="AC44">
        <f t="shared" si="26"/>
        <v>0.51059923444312016</v>
      </c>
      <c r="AD44">
        <f t="shared" si="27"/>
        <v>0.439448576520171</v>
      </c>
      <c r="AE44">
        <f t="shared" si="28"/>
        <v>0.37817731030806373</v>
      </c>
      <c r="AF44">
        <f t="shared" si="29"/>
        <v>0.32289348442273375</v>
      </c>
      <c r="AG44">
        <f t="shared" si="30"/>
        <v>0.27047345792265798</v>
      </c>
      <c r="AH44">
        <f t="shared" si="31"/>
        <v>0.21794897366914312</v>
      </c>
      <c r="AI44">
        <f t="shared" si="32"/>
        <v>0.1618840751590977</v>
      </c>
      <c r="AJ44">
        <f t="shared" si="11"/>
        <v>0.13110415619031368</v>
      </c>
      <c r="AK44">
        <f t="shared" si="12"/>
        <v>9.742665475583355E-2</v>
      </c>
      <c r="AL44">
        <f t="shared" si="13"/>
        <v>9.0249745110550506E-2</v>
      </c>
      <c r="AM44">
        <f t="shared" si="14"/>
        <v>8.2901761648863564E-2</v>
      </c>
      <c r="AN44">
        <f t="shared" si="15"/>
        <v>7.5370987476969575E-2</v>
      </c>
      <c r="AO44">
        <f t="shared" si="16"/>
        <v>6.7644845820668237E-2</v>
      </c>
      <c r="AP44">
        <f t="shared" si="17"/>
        <v>5.9709812742906945E-2</v>
      </c>
      <c r="AQ44">
        <f t="shared" si="18"/>
        <v>5.1551318683900831E-2</v>
      </c>
      <c r="AR44">
        <f t="shared" si="19"/>
        <v>4.3153635658935124E-2</v>
      </c>
      <c r="AS44">
        <f t="shared" si="20"/>
        <v>3.4499740206006831E-2</v>
      </c>
      <c r="AT44">
        <f t="shared" si="21"/>
        <v>2.5571079026608955E-2</v>
      </c>
      <c r="AU44">
        <f t="shared" si="22"/>
        <v>1.6331444958522429E-2</v>
      </c>
    </row>
    <row r="45" spans="1:47" x14ac:dyDescent="0.2">
      <c r="A45" s="1">
        <f>1/(2*PI()*$Z$45*$F$3)</f>
        <v>180.85788987715378</v>
      </c>
      <c r="B45" s="1">
        <f>1/(2*PI()*$Z$45*$G$3)</f>
        <v>18.085788987715379</v>
      </c>
      <c r="C45" s="1">
        <f>1/(2*PI()*$Z$45*$H$3)</f>
        <v>8465.6884623348578</v>
      </c>
      <c r="D45" s="1">
        <f>1/(2*PI()*$Z$45*$I$3)</f>
        <v>846.56884623348594</v>
      </c>
      <c r="E45" s="1">
        <f t="shared" si="0"/>
        <v>43000</v>
      </c>
      <c r="F45" s="1">
        <f t="shared" si="1"/>
        <v>4318.0825186215534</v>
      </c>
      <c r="G45" s="1">
        <f t="shared" si="2"/>
        <v>8465.6884623348578</v>
      </c>
      <c r="H45" s="1">
        <f t="shared" si="3"/>
        <v>100846.56884623348</v>
      </c>
      <c r="I45" s="1">
        <f t="shared" si="4"/>
        <v>4411.4410903989101</v>
      </c>
      <c r="J45" s="1">
        <f t="shared" si="5"/>
        <v>22407.151849624715</v>
      </c>
      <c r="K45" s="1">
        <f t="shared" si="23"/>
        <v>26725.234368246267</v>
      </c>
      <c r="L45" s="1">
        <f t="shared" si="6"/>
        <v>3387.3565515563055</v>
      </c>
      <c r="M45" s="1">
        <f t="shared" si="7"/>
        <v>3370.7210333938756</v>
      </c>
      <c r="N45" s="1">
        <f t="shared" si="8"/>
        <v>893.27094256209898</v>
      </c>
      <c r="O45" s="1">
        <f t="shared" si="9"/>
        <v>20420.381404046511</v>
      </c>
      <c r="P45" s="1">
        <f t="shared" si="10"/>
        <v>4280.6274941184047</v>
      </c>
      <c r="Q45" s="1">
        <f t="shared" si="24"/>
        <v>0.82670232168385549</v>
      </c>
      <c r="Z45">
        <v>40000</v>
      </c>
      <c r="AA45">
        <f t="shared" si="33"/>
        <v>0.82670232168385549</v>
      </c>
      <c r="AB45">
        <f t="shared" si="25"/>
        <v>0.68017109496069172</v>
      </c>
      <c r="AC45">
        <f t="shared" si="26"/>
        <v>0.5709470957503423</v>
      </c>
      <c r="AD45">
        <f t="shared" si="27"/>
        <v>0.48440956526644618</v>
      </c>
      <c r="AE45">
        <f t="shared" si="28"/>
        <v>0.41205623247454926</v>
      </c>
      <c r="AF45">
        <f t="shared" si="29"/>
        <v>0.34832857576972664</v>
      </c>
      <c r="AG45">
        <f t="shared" si="30"/>
        <v>0.28906996611869157</v>
      </c>
      <c r="AH45">
        <f t="shared" si="31"/>
        <v>0.23058036923163119</v>
      </c>
      <c r="AI45">
        <f t="shared" si="32"/>
        <v>0.16878275126332321</v>
      </c>
      <c r="AJ45">
        <f t="shared" si="11"/>
        <v>0.13499759226465269</v>
      </c>
      <c r="AK45">
        <f t="shared" si="12"/>
        <v>9.805971632727932E-2</v>
      </c>
      <c r="AL45">
        <f t="shared" si="13"/>
        <v>9.018561291744337E-2</v>
      </c>
      <c r="AM45">
        <f t="shared" si="14"/>
        <v>8.212160252999344E-2</v>
      </c>
      <c r="AN45">
        <f t="shared" si="15"/>
        <v>7.3854072035724139E-2</v>
      </c>
      <c r="AO45">
        <f t="shared" si="16"/>
        <v>6.5368383565966443E-2</v>
      </c>
      <c r="AP45">
        <f t="shared" si="17"/>
        <v>5.6648767221432215E-2</v>
      </c>
      <c r="AQ45">
        <f t="shared" si="18"/>
        <v>4.7678200340904676E-2</v>
      </c>
      <c r="AR45">
        <f t="shared" si="19"/>
        <v>3.8438271115146083E-2</v>
      </c>
      <c r="AS45">
        <f t="shared" si="20"/>
        <v>2.8909023127465537E-2</v>
      </c>
      <c r="AT45">
        <f t="shared" si="21"/>
        <v>1.9068768566180783E-2</v>
      </c>
      <c r="AU45">
        <f t="shared" si="22"/>
        <v>8.8896573777550794E-3</v>
      </c>
    </row>
    <row r="46" spans="1:47" x14ac:dyDescent="0.2">
      <c r="A46" s="1">
        <f>1/(2*PI()*$Z$46*$F$3)</f>
        <v>90.42894493857689</v>
      </c>
      <c r="B46" s="1">
        <f>1/(2*PI()*$Z$46*$G$3)</f>
        <v>9.0428944938576894</v>
      </c>
      <c r="C46" s="1">
        <f>1/(2*PI()*$Z$46*$H$3)</f>
        <v>4232.8442311674289</v>
      </c>
      <c r="D46" s="1">
        <f>1/(2*PI()*$Z$46*$I$3)</f>
        <v>423.28442311674297</v>
      </c>
      <c r="E46" s="1">
        <f t="shared" si="0"/>
        <v>43000</v>
      </c>
      <c r="F46" s="1">
        <f t="shared" si="1"/>
        <v>4309.0420768283902</v>
      </c>
      <c r="G46" s="1">
        <f t="shared" si="2"/>
        <v>4232.8442311674289</v>
      </c>
      <c r="H46" s="1">
        <f t="shared" si="3"/>
        <v>100423.28442311674</v>
      </c>
      <c r="I46" s="1">
        <f t="shared" si="4"/>
        <v>2296.161446589404</v>
      </c>
      <c r="J46" s="1">
        <f t="shared" si="5"/>
        <v>23325.909674713694</v>
      </c>
      <c r="K46" s="1">
        <f t="shared" si="23"/>
        <v>27634.951751542085</v>
      </c>
      <c r="L46" s="1">
        <f t="shared" si="6"/>
        <v>1763.1239679168636</v>
      </c>
      <c r="M46" s="1">
        <f t="shared" si="7"/>
        <v>1768.9320670425636</v>
      </c>
      <c r="N46" s="1">
        <f t="shared" si="8"/>
        <v>486.78304643483676</v>
      </c>
      <c r="O46" s="1">
        <f t="shared" si="9"/>
        <v>21289.597208892723</v>
      </c>
      <c r="P46" s="1">
        <f t="shared" si="10"/>
        <v>2249.9070143517006</v>
      </c>
      <c r="Q46" s="1">
        <f t="shared" si="24"/>
        <v>0.90441994899238365</v>
      </c>
      <c r="Z46">
        <v>80000</v>
      </c>
      <c r="AA46">
        <f t="shared" si="33"/>
        <v>0.90441994899238365</v>
      </c>
      <c r="AB46">
        <f t="shared" si="25"/>
        <v>0.73235565330101937</v>
      </c>
      <c r="AC46">
        <f t="shared" si="26"/>
        <v>0.607805792991433</v>
      </c>
      <c r="AD46">
        <f t="shared" si="27"/>
        <v>0.51128676590613609</v>
      </c>
      <c r="AE46">
        <f t="shared" si="28"/>
        <v>0.43198007131921456</v>
      </c>
      <c r="AF46">
        <f t="shared" si="29"/>
        <v>0.36309993620012149</v>
      </c>
      <c r="AG46">
        <f t="shared" si="30"/>
        <v>0.29976721488312935</v>
      </c>
      <c r="AH46">
        <f t="shared" si="31"/>
        <v>0.23779608126877869</v>
      </c>
      <c r="AI46">
        <f t="shared" si="32"/>
        <v>0.17270630400211978</v>
      </c>
      <c r="AJ46">
        <f t="shared" si="11"/>
        <v>0.13720933828029724</v>
      </c>
      <c r="AK46">
        <f t="shared" si="12"/>
        <v>9.8419200945391569E-2</v>
      </c>
      <c r="AL46">
        <f t="shared" si="13"/>
        <v>9.0149194323560985E-2</v>
      </c>
      <c r="AM46">
        <f t="shared" si="14"/>
        <v>8.1678545294568597E-2</v>
      </c>
      <c r="AN46">
        <f t="shared" si="15"/>
        <v>7.2992512779895116E-2</v>
      </c>
      <c r="AO46">
        <f t="shared" si="16"/>
        <v>6.4075231008271658E-2</v>
      </c>
      <c r="AP46">
        <f t="shared" si="17"/>
        <v>5.4909589557248249E-2</v>
      </c>
      <c r="AQ46">
        <f t="shared" si="18"/>
        <v>4.5477098194615657E-2</v>
      </c>
      <c r="AR46">
        <f t="shared" si="19"/>
        <v>3.5757734175345099E-2</v>
      </c>
      <c r="AS46">
        <f t="shared" si="20"/>
        <v>2.5729769128435581E-2</v>
      </c>
      <c r="AT46">
        <f t="shared" si="21"/>
        <v>1.5369571082829832E-2</v>
      </c>
      <c r="AU46">
        <f t="shared" si="22"/>
        <v>4.6502906789431392E-3</v>
      </c>
    </row>
    <row r="47" spans="1:47" x14ac:dyDescent="0.2">
      <c r="A47" s="1">
        <f>1/(2*PI()*$Z$47*$F$3)</f>
        <v>72.343155950861529</v>
      </c>
      <c r="B47" s="1">
        <f>1/(2*PI()*$Z$47*$G$3)</f>
        <v>7.2343155950861515</v>
      </c>
      <c r="C47" s="1">
        <f>1/(2*PI()*$Z$47*$H$3)</f>
        <v>3386.2753849339438</v>
      </c>
      <c r="D47" s="1">
        <f>1/(2*PI()*$Z$47*$I$3)</f>
        <v>338.62753849339435</v>
      </c>
      <c r="E47" s="1">
        <f t="shared" si="0"/>
        <v>43000</v>
      </c>
      <c r="F47" s="1">
        <f t="shared" si="1"/>
        <v>4307.2337922797233</v>
      </c>
      <c r="G47" s="1">
        <f t="shared" si="2"/>
        <v>3386.2753849339438</v>
      </c>
      <c r="H47" s="1">
        <f t="shared" si="3"/>
        <v>100338.6275384934</v>
      </c>
      <c r="I47" s="1">
        <f t="shared" si="4"/>
        <v>1852.117589426492</v>
      </c>
      <c r="J47" s="1">
        <f t="shared" si="5"/>
        <v>23518.777208632935</v>
      </c>
      <c r="K47" s="1">
        <f t="shared" si="23"/>
        <v>27826.011000912658</v>
      </c>
      <c r="L47" s="1">
        <f t="shared" si="6"/>
        <v>1422.161720452485</v>
      </c>
      <c r="M47" s="1">
        <f t="shared" si="7"/>
        <v>1429.3460512028983</v>
      </c>
      <c r="N47" s="1">
        <f t="shared" si="8"/>
        <v>396.38771149849151</v>
      </c>
      <c r="O47" s="1">
        <f t="shared" si="9"/>
        <v>21474.337899462753</v>
      </c>
      <c r="P47" s="1">
        <f t="shared" si="10"/>
        <v>1818.5494319509767</v>
      </c>
      <c r="Q47" s="1">
        <f t="shared" si="24"/>
        <v>0.92192683517176466</v>
      </c>
      <c r="Z47">
        <v>100000</v>
      </c>
      <c r="AA47">
        <f t="shared" si="33"/>
        <v>0.92192683517176488</v>
      </c>
      <c r="AB47">
        <f t="shared" si="25"/>
        <v>0.74388514618067836</v>
      </c>
      <c r="AC47">
        <f t="shared" si="26"/>
        <v>0.61584028981913941</v>
      </c>
      <c r="AD47">
        <f t="shared" si="27"/>
        <v>0.5170880614212533</v>
      </c>
      <c r="AE47">
        <f t="shared" si="28"/>
        <v>0.43624880208847805</v>
      </c>
      <c r="AF47">
        <f t="shared" si="29"/>
        <v>0.36624696820164276</v>
      </c>
      <c r="AG47">
        <f t="shared" si="30"/>
        <v>0.30203659784709652</v>
      </c>
      <c r="AH47">
        <f t="shared" si="31"/>
        <v>0.23932217185397678</v>
      </c>
      <c r="AI47">
        <f t="shared" si="32"/>
        <v>0.17353450023301659</v>
      </c>
      <c r="AJ47">
        <f t="shared" si="11"/>
        <v>0.13767595576290412</v>
      </c>
      <c r="AK47">
        <f t="shared" si="12"/>
        <v>9.8495028717301467E-2</v>
      </c>
      <c r="AL47">
        <f t="shared" si="13"/>
        <v>9.0141512297008008E-2</v>
      </c>
      <c r="AM47">
        <f t="shared" si="14"/>
        <v>8.1585085579420472E-2</v>
      </c>
      <c r="AN47">
        <f t="shared" si="15"/>
        <v>7.2810764872834249E-2</v>
      </c>
      <c r="AO47">
        <f t="shared" si="16"/>
        <v>6.3802420132290982E-2</v>
      </c>
      <c r="AP47">
        <f t="shared" si="17"/>
        <v>5.4542652215432051E-2</v>
      </c>
      <c r="AQ47">
        <f t="shared" si="18"/>
        <v>4.5012654536140291E-2</v>
      </c>
      <c r="AR47">
        <f t="shared" si="19"/>
        <v>3.5192056713823548E-2</v>
      </c>
      <c r="AS47">
        <f t="shared" si="20"/>
        <v>2.505874733396387E-2</v>
      </c>
      <c r="AT47">
        <f t="shared" si="21"/>
        <v>1.4588671860631333E-2</v>
      </c>
      <c r="AU47">
        <f t="shared" si="22"/>
        <v>3.7549014308207282E-3</v>
      </c>
    </row>
    <row r="49" spans="23:47" x14ac:dyDescent="0.2">
      <c r="Y49" s="3" t="s">
        <v>28</v>
      </c>
      <c r="Z49" s="4" t="s">
        <v>27</v>
      </c>
      <c r="AA49">
        <v>0</v>
      </c>
      <c r="AB49">
        <v>0.1</v>
      </c>
      <c r="AC49">
        <v>0.2</v>
      </c>
      <c r="AD49">
        <v>0.3</v>
      </c>
      <c r="AE49">
        <v>0.4</v>
      </c>
      <c r="AF49">
        <v>0.5</v>
      </c>
      <c r="AG49">
        <v>0.6</v>
      </c>
      <c r="AH49">
        <v>0.7</v>
      </c>
      <c r="AI49">
        <v>0.8</v>
      </c>
      <c r="AJ49">
        <v>0.85</v>
      </c>
      <c r="AK49">
        <v>0.9</v>
      </c>
      <c r="AL49">
        <v>0.91</v>
      </c>
      <c r="AM49">
        <v>0.92</v>
      </c>
      <c r="AN49">
        <v>0.93</v>
      </c>
      <c r="AO49">
        <v>0.94</v>
      </c>
      <c r="AP49">
        <v>0.95</v>
      </c>
      <c r="AQ49">
        <v>0.96</v>
      </c>
      <c r="AR49">
        <v>0.97</v>
      </c>
      <c r="AS49">
        <v>0.98</v>
      </c>
      <c r="AT49">
        <v>0.99</v>
      </c>
      <c r="AU49">
        <v>1</v>
      </c>
    </row>
    <row r="50" spans="23:47" x14ac:dyDescent="0.2">
      <c r="W50" s="3"/>
      <c r="X50" s="3"/>
      <c r="Y50" s="3"/>
      <c r="Z50">
        <v>1</v>
      </c>
      <c r="AA50" s="3">
        <f>((($A$3+$AA$26*$B$3*$A27/($AA$26*$B$3+$A27))*$D$3/(($A$3+$AA$26*$B$3*$A27/($AA$26*$B$3+$A27))+$D$3+($C27+$AA$26*$E$3))+($C$3+(1-$AA$26)*$B$3*$B27/((1-$AA$26)*$B$3+$B27)))*($D27+(1-$AA$26)*$E$3)/(($A$3+$AA$26*$B$3*$A27/($AA$26*$B$3+$A27))*$D$3/(($A$3+$AA$26*$B$3*$A27/($AA$26*$B$3+$A27))+$D$3+($C27+$AA$26*$E$3))+($C$3+(1-$AA$26)*$B$3*$B27/((1-$AA$26)*$B$3+$B27))+$D$3*($C27+$AA$26*$E$3)/(($A$3+$AA$26*$B$3*$A27/($AA$26*$B$3+$A27))+$D$3+($C27+$AA$26*$E$3))+($D27+(1-$AA$26)*$E$3)))+(($A$3+$AA$26*$B$3*$A27/($AA$26*$B$3+$A27))*($C27+$AA$26*$E$3)/(($A$3+$AA$26*$B$3*$A27/($AA$26*$B$3+$A27))+$D$3+($C27+$AA$26*$E$3)))+((($A$3+$AA$26*$B$3*$A27/($AA$26*$B$3+$A27))*$D$3/(($A$3+$AA$26*$B$3*$A27/($AA$26*$B$3+$A27))+$D$3+($C27+$AA$26*$E$3))+($C$3+(1-$AA$26)*$B$3*$B27/((1-$AA$26)*$B$3+$B27)))*($D$3*($C27+$AA$26*$E$3)/(($A$3+$AA$26*$B$3*$A27/($AA$26*$B$3+$A27))+$D$3+($C27+$AA$26*$E$3)))/(($A$3+$AA$26*$B$3*$A27/($AA$26*$B$3+$A27))*$D$3/(($A$3+$AA$26*$B$3*$A27/($AA$26*$B$3+$A27))+$D$3+($C27+$AA$26*$E$3))+($C$3+(1-$AA$26)*$B$3*$B27/((1-$AA$26)*$B$3+$B27))+$D$3*($C27+$AA$26*$E$3)/(($A$3+$AA$26*$B$3*$A27/($AA$26*$B$3+$A27))+$D$3+($C27+$AA$26*$E$3))+($D27+(1-$AA$26)*$E$3)))</f>
        <v>134901.23036111781</v>
      </c>
      <c r="AB50" s="3">
        <f>(((($A$3+$AB$26*$B$3*$A27/($AB$26*$B$3+$A27))*$D$3/(($A$3+$AB$26*$B$3*$A27/($AB$26*$B$3+$A27))+$D$3+($C27+$AB$26*$E$3))+($C$3+(1-$AB$26)*$B$3*$B27/((1-$AB$26)*$B$3+$B27)))*($D27+(1-$AB$26)*$E$3)/(($A$3+$AB$26*$B$3*$A27/($AB$26*$B$3+$A27))*$D$3/(($A$3+$AB$26*$B$3*$A27/($AB$26*$B$3+$A27))+$D$3+($C27+$AB$26*$E$3))+($C$3+(1-$AB$26)*$B$3*$B27/((1-$AB$26)*$B$3+$B27))+$D$3*($C27+$AB$26*$E$3)/(($A$3+$AB$26*$B$3*$A27/($AB$26*$B$3+$A27))+$D$3+($C27+$AB$26*$E$3))+($D27+(1-$AB$26)*$E$3)))+(($A$3+$AB$26*$B$3*$A27/($AB$26*$B$3+$A27))*($C27+$AB$26*$E$3)/(($A$3+$AB$26*$B$3*$A27/($AB$26*$B$3+$A27))+$D$3+($C27+$AB$26*$E$3)))+((($A$3+$AB$26*$B$3*$A27/($AB$26*$B$3+$A27))*$D$3/(($A$3+$AB$26*$B$3*$A27/($AB$26*$B$3+$A27))+$D$3+($C27+$AB$26*$E$3))+($C$3+(1-$AB$26)*$B$3*$B27/((1-$AB$26)*$B$3+$B27)))*($D$3*($C27+$AB$26*$E$3)/(($A$3+$AB$26*$B$3*$A27/($AB$26*$B$3+$A27))+$D$3+($C27+$AB$26*$E$3)))/(($A$3+$AB$26*$B$3*$A27/($AB$26*$B$3+$A27))*$D$3/(($A$3+$AB$26*$B$3*$A27/($AB$26*$B$3+$A27))+$D$3+($C27+$AB$26*$E$3))+($C$3+(1-$AB$26)*$B$3*$B27/((1-$AB$26)*$B$3+$B27))+$D$3*($C27+$AB$26*$E$3)/(($A$3+$AB$26*$B$3*$A27/($AB$26*$B$3+$A27))+$D$3+($C27+$AB$26*$E$3))+($D27+(1-$AB$26)*$E$3))))</f>
        <v>137111.39852539237</v>
      </c>
      <c r="AC50" s="3">
        <f>(((($A$3+$AC$26*$B$3*$A27/($AC$26*$B$3+$A27))*$D$3/(($A$3+$AC$26*$B$3*$A27/($AC$26*$B$3+$A27))+$D$3+($C27+$AC$26*$E$3))+($C$3+(1-$AC$26)*$B$3*$B27/((1-$AC$26)*$B$3+$B27)))*($D27+(1-$AC$26)*$E$3)/(($A$3+$AC$26*$B$3*$A27/($AC$26*$B$3+$A27))*$D$3/(($A$3+$AC$26*$B$3*$A27/($AC$26*$B$3+$A27))+$D$3+($C27+$AC$26*$E$3))+($C$3+(1-$AC$26)*$B$3*$B27/((1-$AC$26)*$B$3+$B27))+$D$3*($C27+$AC$26*$E$3)/(($A$3+$AC$26*$B$3*$A27/($AC$26*$B$3+$A27))+$D$3+($C27+$AC$26*$E$3))+($D27+(1-$AC$26)*$E$3)))+(($A$3+$AC$26*$B$3*$A27/($AC$26*$B$3+$A27))*($C27+$AC$26*$E$3)/(($A$3+$AC$26*$B$3*$A27/($AC$26*$B$3+$A27))+$D$3+($C27+$AC$26*$E$3)))+((($A$3+$AC$26*$B$3*$A27/($AC$26*$B$3+$A27))*$D$3/(($A$3+$AC$26*$B$3*$A27/($AC$26*$B$3+$A27))+$D$3+($C27+$AC$26*$E$3))+($C$3+(1-$AC$26)*$B$3*$B27/((1-$AC$26)*$B$3+$B27)))*($D$3*($C27+$AC$26*$E$3)/(($A$3+$AC$26*$B$3*$A27/($AC$26*$B$3+$A27))+$D$3+($C27+$AC$26*$E$3)))/(($A$3+$AC$26*$B$3*$A27/($AC$26*$B$3+$A27))*$D$3/(($A$3+$AC$26*$B$3*$A27/($AC$26*$B$3+$A27))+$D$3+($C27+$AC$26*$E$3))+($C$3+(1-$AC$26)*$B$3*$B27/((1-$AC$26)*$B$3+$B27))+$D$3*($C27+$AC$26*$E$3)/(($A$3+$AC$26*$B$3*$A27/($AC$26*$B$3+$A27))+$D$3+($C27+$AC$26*$E$3))+($D27+(1-$AC$26)*$E$3))))</f>
        <v>139096.28531653775</v>
      </c>
      <c r="AD50">
        <f>(((($A$3+$AD$26*$B$3*$A27/($AD$26*$B$3+$A27))*$D$3/(($A$3+$AD$26*$B$3*$A27/($AD$26*$B$3+$A27))+$D$3+($C27+$AD$26*$E$3))+($C$3+(1-$AD$26)*$B$3*$B27/((1-$AD$26)*$B$3+$B27)))*($D27+(1-$AD$26)*$E$3)/(($A$3+$AD$26*$B$3*$A27/($AD$26*$B$3+$A27))*$D$3/(($A$3+$AD$26*$B$3*$A27/($AD$26*$B$3+$A27))+$D$3+($C27+$AD$26*$E$3))+($C$3+(1-$AD$26)*$B$3*$B27/((1-$AD$26)*$B$3+$B27))+$D$3*($C27+$AD$26*$E$3)/(($A$3+$AD$26*$B$3*$A27/($AD$26*$B$3+$A27))+$D$3+($C27+$AD$26*$E$3))+($D27+(1-$AD$26)*$E$3)))+(($A$3+$AD$26*$B$3*$A27/($AD$26*$B$3+$A27))*($C27+$AD$26*$E$3)/(($A$3+$AD$26*$B$3*$A27/($AD$26*$B$3+$A27))+$D$3+($C27+$AD$26*$E$3)))+((($A$3+$AD$26*$B$3*$A27/($AD$26*$B$3+$A27))*$D$3/(($A$3+$AD$26*$B$3*$A27/($AD$26*$B$3+$A27))+$D$3+($C27+$AD$26*$E$3))+($C$3+(1-$AD$26)*$B$3*$B27/((1-$AD$26)*$B$3+$B27)))*($D$3*($C27+$AD$26*$E$3)/(($A$3+$AD$26*$B$3*$A27/($AD$26*$B$3+$A27))+$D$3+($C27+$AD$26*$E$3)))/(($A$3+$AD$26*$B$3*$A27/($AD$26*$B$3+$A27))*$D$3/(($A$3+$AD$26*$B$3*$A27/($AD$26*$B$3+$A27))+$D$3+($C27+$AD$26*$E$3))+($C$3+(1-$AD$26)*$B$3*$B27/((1-$AD$26)*$B$3+$B27))+$D$3*($C27+$AD$26*$E$3)/(($A$3+$AD$26*$B$3*$A27/($AD$26*$B$3+$A27))+$D$3+($C27+$AD$26*$E$3))+($D27+(1-$AD$26)*$E$3))))</f>
        <v>140848.40652999567</v>
      </c>
      <c r="AE50">
        <f>(((($A$3+$AE$26*$B$3*$A27/($AE$26*$B$3+$A27))*$D$3/(($A$3+$AE$26*$B$3*$A27/($AE$26*$B$3+$A27))+$D$3+($C27+$AE$26*$E$3))+($C$3+(1-$AE$26)*$B$3*$B27/((1-$AE$26)*$B$3+$B27)))*($D27+(1-$AE$26)*$E$3)/(($A$3+$AE$26*$B$3*$A27/($AE$26*$B$3+$A27))*$D$3/(($A$3+$AE$26*$B$3*$A27/($AE$26*$B$3+$A27))+$D$3+($C27+$AE$26*$E$3))+($C$3+(1-$AE$26)*$B$3*$B27/((1-$AE$26)*$B$3+$B27))+$D$3*($C27+$AE$26*$E$3)/(($A$3+$AE$26*$B$3*$A27/($AE$26*$B$3+$A27))+$D$3+($C27+$AE$26*$E$3))+($D27+(1-$AE$26)*$E$3)))+(($A$3+$AE$26*$B$3*$A27/($AE$26*$B$3+$A27))*($C27+$AE$26*$E$3)/(($A$3+$AE$26*$B$3*$A27/($AE$26*$B$3+$A27))+$D$3+($C27+$AE$26*$E$3)))+((($A$3+$AE$26*$B$3*$A27/($AE$26*$B$3+$A27))*$D$3/(($A$3+$AE$26*$B$3*$A27/($AE$26*$B$3+$A27))+$D$3+($C27+$AE$26*$E$3))+($C$3+(1-$AE$26)*$B$3*$B27/((1-$AE$26)*$B$3+$B27)))*($D$3*($C27+$AE$26*$E$3)/(($A$3+$AE$26*$B$3*$A27/($AE$26*$B$3+$A27))+$D$3+($C27+$AE$26*$E$3)))/(($A$3+$AE$26*$B$3*$A27/($AE$26*$B$3+$A27))*$D$3/(($A$3+$AE$26*$B$3*$A27/($AE$26*$B$3+$A27))+$D$3+($C27+$AE$26*$E$3))+($C$3+(1-$AE$26)*$B$3*$B27/((1-$AE$26)*$B$3+$B27))+$D$3*($C27+$AE$26*$E$3)/(($A$3+$AE$26*$B$3*$A27/($AE$26*$B$3+$A27))+$D$3+($C27+$AE$26*$E$3))+($D27+(1-$AE$26)*$E$3))))</f>
        <v>142359.88132080637</v>
      </c>
      <c r="AF50">
        <f>(((($A$3+$AF$26*$B$3*$A27/($AF$26*$B$3+$A27))*$D$3/(($A$3+$AF$26*$B$3*$A27/($AF$26*$B$3+$A27))+$D$3+($C27+$AF$26*$E$3))+($C$3+(1-$AF$26)*$B$3*$B27/((1-$AF$26)*$B$3+$B27)))*($D27+(1-$AF$26)*$E$3)/(($A$3+$AF$26*$B$3*$A27/($AF$26*$B$3+$A27))*$D$3/(($A$3+$AF$26*$B$3*$A27/($AF$26*$B$3+$A27))+$D$3+($C27+$AF$26*$E$3))+($C$3+(1-$AF$26)*$B$3*$B27/((1-$AF$26)*$B$3+$B27))+$D$3*($C27+$AF$26*$E$3)/(($A$3+$AF$26*$B$3*$A27/($AF$26*$B$3+$A27))+$D$3+($C27+$AF$26*$E$3))+($D27+(1-$AF$26)*$E$3)))+(($A$3+$AF$26*$B$3*$A27/($AF$26*$B$3+$A27))*($C27+$AF$26*$E$3)/(($A$3+$AF$26*$B$3*$A27/($AF$26*$B$3+$A27))+$D$3+($C27+$AF$26*$E$3)))+((($A$3+$AF$26*$B$3*$A27/($AF$26*$B$3+$A27))*$D$3/(($A$3+$AF$26*$B$3*$A27/($AF$26*$B$3+$A27))+$D$3+($C27+$AF$26*$E$3))+($C$3+(1-$AF$26)*$B$3*$B27/((1-$AF$26)*$B$3+$B27)))*($D$3*($C27+$AF$26*$E$3)/(($A$3+$AF$26*$B$3*$A27/($AF$26*$B$3+$A27))+$D$3+($C27+$AF$26*$E$3)))/(($A$3+$AF$26*$B$3*$A27/($AF$26*$B$3+$A27))*$D$3/(($A$3+$AF$26*$B$3*$A27/($AF$26*$B$3+$A27))+$D$3+($C27+$AF$26*$E$3))+($C$3+(1-$AF$26)*$B$3*$B27/((1-$AF$26)*$B$3+$B27))+$D$3*($C27+$AF$26*$E$3)/(($A$3+$AF$26*$B$3*$A27/($AF$26*$B$3+$A27))+$D$3+($C27+$AF$26*$E$3))+($D27+(1-$AF$26)*$E$3))))</f>
        <v>143622.40608899697</v>
      </c>
      <c r="AG50">
        <f>(((($A$3+$AG$26*$B$3*$A27/($AG$26*$B$3+$A27))*$D$3/(($A$3+$AG$26*$B$3*$A27/($AG$26*$B$3+$A27))+$D$3+($C27+$AG$26*$E$3))+($C$3+(1-$AG$26)*$B$3*$B27/((1-$AG$26)*$B$3+$B27)))*($D27+(1-$AG$26)*$E$3)/(($A$3+$AG$26*$B$3*$A27/($AG$26*$B$3+$A27))*$D$3/(($A$3+$AG$26*$B$3*$A27/($AG$26*$B$3+$A27))+$D$3+($C27+$AG$26*$E$3))+($C$3+(1-$AG$26)*$B$3*$B27/((1-$AG$26)*$B$3+$B27))+$D$3*($C27+$AG$26*$E$3)/(($A$3+$AG$26*$B$3*$A27/($AG$26*$B$3+$A27))+$D$3+($C27+$AG$26*$E$3))+($D27+(1-$AG$26)*$E$3)))+(($A$3+$AG$26*$B$3*$A27/($AG$26*$B$3+$A27))*($C27+$AG$26*$E$3)/(($A$3+$AG$26*$B$3*$A27/($AG$26*$B$3+$A27))+$D$3+($C27+$AG$26*$E$3)))+((($A$3+$AG$26*$B$3*$A27/($AG$26*$B$3+$A27))*$D$3/(($A$3+$AG$26*$B$3*$A27/($AG$26*$B$3+$A27))+$D$3+($C27+$AG$26*$E$3))+($C$3+(1-$AG$26)*$B$3*$B27/((1-$AG$26)*$B$3+$B27)))*($D$3*($C27+$AG$26*$E$3)/(($A$3+$AG$26*$B$3*$A27/($AG$26*$B$3+$A27))+$D$3+($C27+$AG$26*$E$3)))/(($A$3+$AG$26*$B$3*$A27/($AG$26*$B$3+$A27))*$D$3/(($A$3+$AG$26*$B$3*$A27/($AG$26*$B$3+$A27))+$D$3+($C27+$AG$26*$E$3))+($C$3+(1-$AG$26)*$B$3*$B27/((1-$AG$26)*$B$3+$B27))+$D$3*($C27+$AG$26*$E$3)/(($A$3+$AG$26*$B$3*$A27/($AG$26*$B$3+$A27))+$D$3+($C27+$AG$26*$E$3))+($D27+(1-$AG$26)*$E$3))))</f>
        <v>144627.2262698313</v>
      </c>
      <c r="AH50">
        <f>(((($A$3+$AH$26*$B$3*$A27/($AH$26*$B$3+$A27))*$D$3/(($A$3+$AH$26*$B$3*$A27/($AH$26*$B$3+$A27))+$D$3+($C27+$AH$26*$E$3))+($C$3+(1-$AH$26)*$B$3*$B27/((1-$AH$26)*$B$3+$B27)))*($D27+(1-$AH$26)*$E$3)/(($A$3+$AH$26*$B$3*$A27/($AH$26*$B$3+$A27))*$D$3/(($A$3+$AH$26*$B$3*$A27/($AH$26*$B$3+$A27))+$D$3+($C27+$AH$26*$E$3))+($C$3+(1-$AH$26)*$B$3*$B27/((1-$AH$26)*$B$3+$B27))+$D$3*($C27+$AH$26*$E$3)/(($A$3+$AH$26*$B$3*$A27/($AH$26*$B$3+$A27))+$D$3+($C27+$AH$26*$E$3))+($D27+(1-$AH$26)*$E$3)))+(($A$3+$AH$26*$B$3*$A27/($AH$26*$B$3+$A27))*($C27+$AH$26*$E$3)/(($A$3+$AH$26*$B$3*$A27/($AH$26*$B$3+$A27))+$D$3+($C27+$AH$26*$E$3)))+((($A$3+$AH$26*$B$3*$A27/($AH$26*$B$3+$A27))*$D$3/(($A$3+$AH$26*$B$3*$A27/($AH$26*$B$3+$A27))+$D$3+($C27+$AH$26*$E$3))+($C$3+(1-$AH$26)*$B$3*$B27/((1-$AH$26)*$B$3+$B27)))*($D$3*($C27+$AH$26*$E$3)/(($A$3+$AH$26*$B$3*$A27/($AH$26*$B$3+$A27))+$D$3+($C27+$AH$26*$E$3)))/(($A$3+$AH$26*$B$3*$A27/($AH$26*$B$3+$A27))*$D$3/(($A$3+$AH$26*$B$3*$A27/($AH$26*$B$3+$A27))+$D$3+($C27+$AH$26*$E$3))+($C$3+(1-$AH$26)*$B$3*$B27/((1-$AH$26)*$B$3+$B27))+$D$3*($C27+$AH$26*$E$3)/(($A$3+$AH$26*$B$3*$A27/($AH$26*$B$3+$A27))+$D$3+($C27+$AH$26*$E$3))+($D27+(1-$AH$26)*$E$3))))</f>
        <v>145365.10583020234</v>
      </c>
      <c r="AI50">
        <f>(((($A$3+$AI$26*$B$3*$A27/($AI$26*$B$3+$A27))*$D$3/(($A$3+$AI$26*$B$3*$A27/($AI$26*$B$3+$A27))+$D$3+($C27+$AI$26*$E$3))+($C$3+(1-$AI$26)*$B$3*$B27/((1-$AI$26)*$B$3+$B27)))*($D27+(1-$AI$26)*$E$3)/(($A$3+$AI$26*$B$3*$A27/($AI$26*$B$3+$A27))*$D$3/(($A$3+$AI$26*$B$3*$A27/($AI$26*$B$3+$A27))+$D$3+($C27+$AI$26*$E$3))+($C$3+(1-$AI$26)*$B$3*$B27/((1-$AI$26)*$B$3+$B27))+$D$3*($C27+$AI$26*$E$3)/(($A$3+$AI$26*$B$3*$A27/($AI$26*$B$3+$A27))+$D$3+($C27+$AI$26*$E$3))+($D27+(1-$AI$26)*$E$3)))+(($A$3+$AI$26*$B$3*$A27/($AI$26*$B$3+$A27))*($C27+$AI$26*$E$3)/(($A$3+$AI$26*$B$3*$A27/($AI$26*$B$3+$A27))+$D$3+($C27+$AI$26*$E$3)))+((($A$3+$AI$26*$B$3*$A27/($AI$26*$B$3+$A27))*$D$3/(($A$3+$AI$26*$B$3*$A27/($AI$26*$B$3+$A27))+$D$3+($C27+$AI$26*$E$3))+($C$3+(1-$AI$26)*$B$3*$B27/((1-$AI$26)*$B$3+$B27)))*($D$3*($C27+$AI$26*$E$3)/(($A$3+$AI$26*$B$3*$A27/($AI$26*$B$3+$A27))+$D$3+($C27+$AI$26*$E$3)))/(($A$3+$AI$26*$B$3*$A27/($AI$26*$B$3+$A27))*$D$3/(($A$3+$AI$26*$B$3*$A27/($AI$26*$B$3+$A27))+$D$3+($C27+$AI$26*$E$3))+($C$3+(1-$AI$26)*$B$3*$B27/((1-$AI$26)*$B$3+$B27))+$D$3*($C27+$AI$26*$E$3)/(($A$3+$AI$26*$B$3*$A27/($AI$26*$B$3+$A27))+$D$3+($C27+$AI$26*$E$3))+($D27+(1-$AI$26)*$E$3))))</f>
        <v>145826.29425061159</v>
      </c>
      <c r="AJ50">
        <f t="shared" ref="AJ50:AJ70" si="34">(((($A$3+$AJ$26*$B$3*$A27/($AJ$26*$B$3+$A27))*$D$3/(($A$3+$AJ$26*$B$3*$A27/($AJ$26*$B$3+$A27))+$D$3+($C27+$AJ$26*$E$3))+($C$3+(1-$AJ$26)*$B$3*$B27/((1-$AJ$26)*$B$3+$B27)))*($D27+(1-$AJ$26)*$E$3)/(($A$3+$AJ$26*$B$3*$A27/($AJ$26*$B$3+$A27))*$D$3/(($A$3+$AJ$26*$B$3*$A27/($AJ$26*$B$3+$A27))+$D$3+($C27+$AJ$26*$E$3))+($C$3+(1-$AJ$26)*$B$3*$B27/((1-$AJ$26)*$B$3+$B27))+$D$3*($C27+$AJ$26*$E$3)/(($A$3+$AJ$26*$B$3*$A27/($AJ$26*$B$3+$A27))+$D$3+($C27+$AJ$26*$E$3))+($D27+(1-$AJ$26)*$E$3)))+(($A$3+$AJ$26*$B$3*$A27/($AJ$26*$B$3+$A27))*($C27+$AJ$26*$E$3)/(($A$3+$AJ$26*$B$3*$A27/($AJ$26*$B$3+$A27))+$D$3+($C27+$AJ$26*$E$3)))+((($A$3+$AJ$26*$B$3*$A27/($AJ$26*$B$3+$A27))*$D$3/(($A$3+$AJ$26*$B$3*$A27/($AJ$26*$B$3+$A27))+$D$3+($C27+$AJ$26*$E$3))+($C$3+(1-$AJ$26)*$B$3*$B27/((1-$AJ$26)*$B$3+$B27)))*($D$3*($C27+$AJ$26*$E$3)/(($A$3+$AJ$26*$B$3*$A27/($AJ$26*$B$3+$A27))+$D$3+($C27+$AJ$26*$E$3)))/(($A$3+$AJ$26*$B$3*$A27/($AJ$26*$B$3+$A27))*$D$3/(($A$3+$AJ$26*$B$3*$A27/($AJ$26*$B$3+$A27))+$D$3+($C27+$AJ$26*$E$3))+($C$3+(1-$AJ$26)*$B$3*$B27/((1-$AJ$26)*$B$3+$B27))+$D$3*($C27+$AJ$26*$E$3)/(($A$3+$AJ$26*$B$3*$A27/($AJ$26*$B$3+$A27))+$D$3+($C27+$AJ$26*$E$3))+($D27+(1-$AJ$26)*$E$3))))</f>
        <v>145949.93282237696</v>
      </c>
      <c r="AK50">
        <f t="shared" ref="AK50:AK70" si="35">(((($A$3+$AK$26*$B$3*$A27/($AK$26*$B$3+$A27))*$D$3/(($A$3+$AK$26*$B$3*$A27/($AK$26*$B$3+$A27))+$D$3+($C27+$AK$26*$E$3))+($C$3+(1-$AK$26)*$B$3*$B27/((1-$AK$26)*$B$3+$B27)))*($D27+(1-$AK$26)*$E$3)/(($A$3+$AK$26*$B$3*$A27/($AK$26*$B$3+$A27))*$D$3/(($A$3+$AK$26*$B$3*$A27/($AK$26*$B$3+$A27))+$D$3+($C27+$AK$26*$E$3))+($C$3+(1-$AK$26)*$B$3*$B27/((1-$AK$26)*$B$3+$B27))+$D$3*($C27+$AK$26*$E$3)/(($A$3+$AK$26*$B$3*$A27/($AK$26*$B$3+$A27))+$D$3+($C27+$AK$26*$E$3))+($D27+(1-$AK$26)*$E$3)))+(($A$3+$AK$26*$B$3*$A27/($AK$26*$B$3+$A27))*($C27+$AK$26*$E$3)/(($A$3+$AK$26*$B$3*$A27/($AK$26*$B$3+$A27))+$D$3+($C27+$AK$26*$E$3)))+((($A$3+$AK$26*$B$3*$A27/($AK$26*$B$3+$A27))*$D$3/(($A$3+$AK$26*$B$3*$A27/($AK$26*$B$3+$A27))+$D$3+($C27+$AK$26*$E$3))+($C$3+(1-$AK$26)*$B$3*$B27/((1-$AK$26)*$B$3+$B27)))*($D$3*($C27+$AK$26*$E$3)/(($A$3+$AK$26*$B$3*$A27/($AK$26*$B$3+$A27))+$D$3+($C27+$AK$26*$E$3)))/(($A$3+$AK$26*$B$3*$A27/($AK$26*$B$3+$A27))*$D$3/(($A$3+$AK$26*$B$3*$A27/($AK$26*$B$3+$A27))+$D$3+($C27+$AK$26*$E$3))+($C$3+(1-$AK$26)*$B$3*$B27/((1-$AK$26)*$B$3+$B27))+$D$3*($C27+$AK$26*$E$3)/(($A$3+$AK$26*$B$3*$A27/($AK$26*$B$3+$A27))+$D$3+($C27+$AK$26*$E$3))+($D27+(1-$AK$26)*$E$3))))</f>
        <v>146000.49074760548</v>
      </c>
      <c r="AL50">
        <f t="shared" ref="AL50:AL70" si="36">(((($A$3+$AL$26*$B$3*$A27/($AL$26*$B$3+$A27))*$D$3/(($A$3+$AL$26*$B$3*$A27/($AL$26*$B$3+$A27))+$D$3+($C27+$AL$26*$E$3))+($C$3+(1-$AL$26)*$B$3*$B27/((1-$AL$26)*$B$3+$B27)))*($D27+(1-$AL$26)*$E$3)/(($A$3+$AL$26*$B$3*$A27/($AL$26*$B$3+$A27))*$D$3/(($A$3+$AL$26*$B$3*$A27/($AL$26*$B$3+$A27))+$D$3+($C27+$AL$26*$E$3))+($C$3+(1-$AL$26)*$B$3*$B27/((1-$AL$26)*$B$3+$B27))+$D$3*($C27+$AL$26*$E$3)/(($A$3+$AL$26*$B$3*$A27/($AL$26*$B$3+$A27))+$D$3+($C27+$AL$26*$E$3))+($D27+(1-$AL$26)*$E$3)))+(($A$3+$AL$26*$B$3*$A27/($AL$26*$B$3+$A27))*($C27+$AL$26*$E$3)/(($A$3+$AL$26*$B$3*$A27/($AL$26*$B$3+$A27))+$D$3+($C27+$AL$26*$E$3)))+((($A$3+$AL$26*$B$3*$A27/($AL$26*$B$3+$A27))*$D$3/(($A$3+$AL$26*$B$3*$A27/($AL$26*$B$3+$A27))+$D$3+($C27+$AL$26*$E$3))+($C$3+(1-$AL$26)*$B$3*$B27/((1-$AL$26)*$B$3+$B27)))*($D$3*($C27+$AL$26*$E$3)/(($A$3+$AL$26*$B$3*$A27/($AL$26*$B$3+$A27))+$D$3+($C27+$AL$26*$E$3)))/(($A$3+$AL$26*$B$3*$A27/($AL$26*$B$3+$A27))*$D$3/(($A$3+$AL$26*$B$3*$A27/($AL$26*$B$3+$A27))+$D$3+($C27+$AL$26*$E$3))+($C$3+(1-$AL$26)*$B$3*$B27/((1-$AL$26)*$B$3+$B27))+$D$3*($C27+$AL$26*$E$3)/(($A$3+$AL$26*$B$3*$A27/($AL$26*$B$3+$A27))+$D$3+($C27+$AL$26*$E$3))+($D27+(1-$AL$26)*$E$3))))</f>
        <v>146001.71190522073</v>
      </c>
      <c r="AM50">
        <f t="shared" ref="AM50:AM70" si="37">(((($A$3+$AM$26*$B$3*$A27/($AM$26*$B$3+$A27))*$D$3/(($A$3+$AM$26*$B$3*$A27/($AM$26*$B$3+$A27))+$D$3+($C27+$AM$26*$E$3))+($C$3+(1-$AM$26)*$B$3*$B27/((1-$AM$26)*$B$3+$B27)))*($D27+(1-$AM$26)*$E$3)/(($A$3+$AM$26*$B$3*$A27/($AM$26*$B$3+$A27))*$D$3/(($A$3+$AM$26*$B$3*$A27/($AM$26*$B$3+$A27))+$D$3+($C27+$AM$26*$E$3))+($C$3+(1-$AM$26)*$B$3*$B27/((1-$AM$26)*$B$3+$B27))+$D$3*($C27+$AM$26*$E$3)/(($A$3+$AM$26*$B$3*$A27/($AM$26*$B$3+$A27))+$D$3+($C27+$AM$26*$E$3))+($D27+(1-$AM$26)*$E$3)))+(($A$3+$AM$26*$B$3*$A27/($AM$26*$B$3+$A27))*($C27+$AM$26*$E$3)/(($A$3+$AM$26*$B$3*$A27/($AM$26*$B$3+$A27))+$D$3+($C27+$AM$26*$E$3)))+((($A$3+$AM$26*$B$3*$A27/($AM$26*$B$3+$A27))*$D$3/(($A$3+$AM$26*$B$3*$A27/($AM$26*$B$3+$A27))+$D$3+($C27+$AM$26*$E$3))+($C$3+(1-$AM$26)*$B$3*$B27/((1-$AM$26)*$B$3+$B27)))*($D$3*($C27+$AM$26*$E$3)/(($A$3+$AM$26*$B$3*$A27/($AM$26*$B$3+$A27))+$D$3+($C27+$AM$26*$E$3)))/(($A$3+$AM$26*$B$3*$A27/($AM$26*$B$3+$A27))*$D$3/(($A$3+$AM$26*$B$3*$A27/($AM$26*$B$3+$A27))+$D$3+($C27+$AM$26*$E$3))+($C$3+(1-$AM$26)*$B$3*$B27/((1-$AM$26)*$B$3+$B27))+$D$3*($C27+$AM$26*$E$3)/(($A$3+$AM$26*$B$3*$A27/($AM$26*$B$3+$A27))+$D$3+($C27+$AM$26*$E$3))+($D27+(1-$AM$26)*$E$3))))</f>
        <v>145999.94353924977</v>
      </c>
      <c r="AN50">
        <f t="shared" ref="AN50:AN70" si="38">(((($A$3+$AN$26*$B$3*$A27/($AN$26*$B$3+$A27))*$D$3/(($A$3+$AN$26*$B$3*$A27/($AN$26*$B$3+$A27))+$D$3+($C27+$AN$26*$E$3))+($C$3+(1-$AN$26)*$B$3*$B27/((1-$AN$26)*$B$3+$B27)))*($D27+(1-$AN$26)*$E$3)/(($A$3+$AN$26*$B$3*$A27/($AN$26*$B$3+$A27))*$D$3/(($A$3+$AN$26*$B$3*$A27/($AN$26*$B$3+$A27))+$D$3+($C27+$AN$26*$E$3))+($C$3+(1-$AN$26)*$B$3*$B27/((1-$AN$26)*$B$3+$B27))+$D$3*($C27+$AN$26*$E$3)/(($A$3+$AN$26*$B$3*$A27/($AN$26*$B$3+$A27))+$D$3+($C27+$AN$26*$E$3))+($D27+(1-$AN$26)*$E$3)))+(($A$3+$AN$26*$B$3*$A27/($AN$26*$B$3+$A27))*($C27+$AN$26*$E$3)/(($A$3+$AN$26*$B$3*$A27/($AN$26*$B$3+$A27))+$D$3+($C27+$AN$26*$E$3)))+((($A$3+$AN$26*$B$3*$A27/($AN$26*$B$3+$A27))*$D$3/(($A$3+$AN$26*$B$3*$A27/($AN$26*$B$3+$A27))+$D$3+($C27+$AN$26*$E$3))+($C$3+(1-$AN$26)*$B$3*$B27/((1-$AN$26)*$B$3+$B27)))*($D$3*($C27+$AN$26*$E$3)/(($A$3+$AN$26*$B$3*$A27/($AN$26*$B$3+$A27))+$D$3+($C27+$AN$26*$E$3)))/(($A$3+$AN$26*$B$3*$A27/($AN$26*$B$3+$A27))*$D$3/(($A$3+$AN$26*$B$3*$A27/($AN$26*$B$3+$A27))+$D$3+($C27+$AN$26*$E$3))+($C$3+(1-$AN$26)*$B$3*$B27/((1-$AN$26)*$B$3+$B27))+$D$3*($C27+$AN$26*$E$3)/(($A$3+$AN$26*$B$3*$A27/($AN$26*$B$3+$A27))+$D$3+($C27+$AN$26*$E$3))+($D27+(1-$AN$26)*$E$3))))</f>
        <v>145995.17436005795</v>
      </c>
      <c r="AO50">
        <f t="shared" ref="AO50:AO70" si="39">(((($A$3+$AO$26*$B$3*$A27/($AO$26*$B$3+$A27))*$D$3/(($A$3+$AO$26*$B$3*$A27/($AO$26*$B$3+$A27))+$D$3+($C27+$AO$26*$E$3))+($C$3+(1-$AO$26)*$B$3*$B27/((1-$AO$26)*$B$3+$B27)))*($D27+(1-$AO$26)*$E$3)/(($A$3+$AO$26*$B$3*$A27/($AO$26*$B$3+$A27))*$D$3/(($A$3+$AO$26*$B$3*$A27/($AO$26*$B$3+$A27))+$D$3+($C27+$AO$26*$E$3))+($C$3+(1-$AO$26)*$B$3*$B27/((1-$AO$26)*$B$3+$B27))+$D$3*($C27+$AO$26*$E$3)/(($A$3+$AO$26*$B$3*$A27/($AO$26*$B$3+$A27))+$D$3+($C27+$AO$26*$E$3))+($D27+(1-$AO$26)*$E$3)))+(($A$3+$AO$26*$B$3*$A27/($AO$26*$B$3+$A27))*($C27+$AO$26*$E$3)/(($A$3+$AO$26*$B$3*$A27/($AO$26*$B$3+$A27))+$D$3+($C27+$AO$26*$E$3)))+((($A$3+$AO$26*$B$3*$A27/($AO$26*$B$3+$A27))*$D$3/(($A$3+$AO$26*$B$3*$A27/($AO$26*$B$3+$A27))+$D$3+($C27+$AO$26*$E$3))+($C$3+(1-$AO$26)*$B$3*$B27/((1-$AO$26)*$B$3+$B27)))*($D$3*($C27+$AO$26*$E$3)/(($A$3+$AO$26*$B$3*$A27/($AO$26*$B$3+$A27))+$D$3+($C27+$AO$26*$E$3)))/(($A$3+$AO$26*$B$3*$A27/($AO$26*$B$3+$A27))*$D$3/(($A$3+$AO$26*$B$3*$A27/($AO$26*$B$3+$A27))+$D$3+($C27+$AO$26*$E$3))+($C$3+(1-$AO$26)*$B$3*$B27/((1-$AO$26)*$B$3+$B27))+$D$3*($C27+$AO$26*$E$3)/(($A$3+$AO$26*$B$3*$A27/($AO$26*$B$3+$A27))+$D$3+($C27+$AO$26*$E$3))+($D27+(1-$AO$26)*$E$3))))</f>
        <v>145987.39301406444</v>
      </c>
      <c r="AP50">
        <f t="shared" ref="AP50:AP70" si="40">(((($A$3+$AP$26*$B$3*$A27/($AP$26*$B$3+$A27))*$D$3/(($A$3+$AP$26*$B$3*$A27/($AP$26*$B$3+$A27))+$D$3+($C27+$AP$26*$E$3))+($C$3+(1-$AP$26)*$B$3*$B27/((1-$AP$26)*$B$3+$B27)))*($D27+(1-$AP$26)*$E$3)/(($A$3+$AP$26*$B$3*$A27/($AP$26*$B$3+$A27))*$D$3/(($A$3+$AP$26*$B$3*$A27/($AP$26*$B$3+$A27))+$D$3+($C27+$AP$26*$E$3))+($C$3+(1-$AP$26)*$B$3*$B27/((1-$AP$26)*$B$3+$B27))+$D$3*($C27+$AP$26*$E$3)/(($A$3+$AP$26*$B$3*$A27/($AP$26*$B$3+$A27))+$D$3+($C27+$AP$26*$E$3))+($D27+(1-$AP$26)*$E$3)))+(($A$3+$AP$26*$B$3*$A27/($AP$26*$B$3+$A27))*($C27+$AP$26*$E$3)/(($A$3+$AP$26*$B$3*$A27/($AP$26*$B$3+$A27))+$D$3+($C27+$AP$26*$E$3)))+((($A$3+$AP$26*$B$3*$A27/($AP$26*$B$3+$A27))*$D$3/(($A$3+$AP$26*$B$3*$A27/($AP$26*$B$3+$A27))+$D$3+($C27+$AP$26*$E$3))+($C$3+(1-$AP$26)*$B$3*$B27/((1-$AP$26)*$B$3+$B27)))*($D$3*($C27+$AP$26*$E$3)/(($A$3+$AP$26*$B$3*$A27/($AP$26*$B$3+$A27))+$D$3+($C27+$AP$26*$E$3)))/(($A$3+$AP$26*$B$3*$A27/($AP$26*$B$3+$A27))*$D$3/(($A$3+$AP$26*$B$3*$A27/($AP$26*$B$3+$A27))+$D$3+($C27+$AP$26*$E$3))+($C$3+(1-$AP$26)*$B$3*$B27/((1-$AP$26)*$B$3+$B27))+$D$3*($C27+$AP$26*$E$3)/(($A$3+$AP$26*$B$3*$A27/($AP$26*$B$3+$A27))+$D$3+($C27+$AP$26*$E$3))+($D27+(1-$AP$26)*$E$3))))</f>
        <v>145976.58808329407</v>
      </c>
      <c r="AQ50">
        <f t="shared" ref="AQ50:AQ70" si="41">(((($A$3+$AQ$26*$B$3*$A27/($AQ$26*$B$3+$A27))*$D$3/(($A$3+$AQ$26*$B$3*$A27/($AQ$26*$B$3+$A27))+$D$3+($C27+$AQ$26*$E$3))+($C$3+(1-$AQ$26)*$B$3*$B27/((1-$AQ$26)*$B$3+$B27)))*($D27+(1-$AQ$26)*$E$3)/(($A$3+$AQ$26*$B$3*$A27/($AQ$26*$B$3+$A27))*$D$3/(($A$3+$AQ$26*$B$3*$A27/($AQ$26*$B$3+$A27))+$D$3+($C27+$AQ$26*$E$3))+($C$3+(1-$AQ$26)*$B$3*$B27/((1-$AQ$26)*$B$3+$B27))+$D$3*($C27+$AQ$26*$E$3)/(($A$3+$AQ$26*$B$3*$A27/($AQ$26*$B$3+$A27))+$D$3+($C27+$AQ$26*$E$3))+($D27+(1-$AQ$26)*$E$3)))+(($A$3+$AQ$26*$B$3*$A27/($AQ$26*$B$3+$A27))*($C27+$AQ$26*$E$3)/(($A$3+$AQ$26*$B$3*$A27/($AQ$26*$B$3+$A27))+$D$3+($C27+$AQ$26*$E$3)))+((($A$3+$AQ$26*$B$3*$A27/($AQ$26*$B$3+$A27))*$D$3/(($A$3+$AQ$26*$B$3*$A27/($AQ$26*$B$3+$A27))+$D$3+($C27+$AQ$26*$E$3))+($C$3+(1-$AQ$26)*$B$3*$B27/((1-$AQ$26)*$B$3+$B27)))*($D$3*($C27+$AQ$26*$E$3)/(($A$3+$AQ$26*$B$3*$A27/($AQ$26*$B$3+$A27))+$D$3+($C27+$AQ$26*$E$3)))/(($A$3+$AQ$26*$B$3*$A27/($AQ$26*$B$3+$A27))*$D$3/(($A$3+$AQ$26*$B$3*$A27/($AQ$26*$B$3+$A27))+$D$3+($C27+$AQ$26*$E$3))+($C$3+(1-$AQ$26)*$B$3*$B27/((1-$AQ$26)*$B$3+$B27))+$D$3*($C27+$AQ$26*$E$3)/(($A$3+$AQ$26*$B$3*$A27/($AQ$26*$B$3+$A27))+$D$3+($C27+$AQ$26*$E$3))+($D27+(1-$AQ$26)*$E$3))))</f>
        <v>145962.74808492613</v>
      </c>
      <c r="AR50">
        <f t="shared" ref="AR50:AR70" si="42">(((($A$3+$AR$26*$B$3*$A27/($AR$26*$B$3+$A27))*$D$3/(($A$3+$AR$26*$B$3*$A27/($AR$26*$B$3+$A27))+$D$3+($C27+$AR$26*$E$3))+($C$3+(1-$AR$26)*$B$3*$B27/((1-$AR$26)*$B$3+$B27)))*($D27+(1-$AR$26)*$E$3)/(($A$3+$AR$26*$B$3*$A27/($AR$26*$B$3+$A27))*$D$3/(($A$3+$AR$26*$B$3*$A27/($AR$26*$B$3+$A27))+$D$3+($C27+$AR$26*$E$3))+($C$3+(1-$AR$26)*$B$3*$B27/((1-$AR$26)*$B$3+$B27))+$D$3*($C27+$AR$26*$E$3)/(($A$3+$AR$26*$B$3*$A27/($AR$26*$B$3+$A27))+$D$3+($C27+$AR$26*$E$3))+($D27+(1-$AR$26)*$E$3)))+(($A$3+$AR$26*$B$3*$A27/($AR$26*$B$3+$A27))*($C27+$AR$26*$E$3)/(($A$3+$AR$26*$B$3*$A27/($AR$26*$B$3+$A27))+$D$3+($C27+$AR$26*$E$3)))+((($A$3+$AR$26*$B$3*$A27/($AR$26*$B$3+$A27))*$D$3/(($A$3+$AR$26*$B$3*$A27/($AR$26*$B$3+$A27))+$D$3+($C27+$AR$26*$E$3))+($C$3+(1-$AR$26)*$B$3*$B27/((1-$AR$26)*$B$3+$B27)))*($D$3*($C27+$AR$26*$E$3)/(($A$3+$AR$26*$B$3*$A27/($AR$26*$B$3+$A27))+$D$3+($C27+$AR$26*$E$3)))/(($A$3+$AR$26*$B$3*$A27/($AR$26*$B$3+$A27))*$D$3/(($A$3+$AR$26*$B$3*$A27/($AR$26*$B$3+$A27))+$D$3+($C27+$AR$26*$E$3))+($C$3+(1-$AR$26)*$B$3*$B27/((1-$AR$26)*$B$3+$B27))+$D$3*($C27+$AR$26*$E$3)/(($A$3+$AR$26*$B$3*$A27/($AR$26*$B$3+$A27))+$D$3+($C27+$AR$26*$E$3))+($D27+(1-$AR$26)*$E$3))))</f>
        <v>145945.86147083846</v>
      </c>
      <c r="AS50">
        <f t="shared" ref="AS50:AS70" si="43">(((($A$3+$AS$26*$B$3*$A27/($AS$26*$B$3+$A27))*$D$3/(($A$3+$AS$26*$B$3*$A27/($AS$26*$B$3+$A27))+$D$3+($C27+$AS$26*$E$3))+($C$3+(1-$AS$26)*$B$3*$B27/((1-$AS$26)*$B$3+$B27)))*($D27+(1-$AS$26)*$E$3)/(($A$3+$AS$26*$B$3*$A27/($AS$26*$B$3+$A27))*$D$3/(($A$3+$AS$26*$B$3*$A27/($AS$26*$B$3+$A27))+$D$3+($C27+$AS$26*$E$3))+($C$3+(1-$AS$26)*$B$3*$B27/((1-$AS$26)*$B$3+$B27))+$D$3*($C27+$AS$26*$E$3)/(($A$3+$AS$26*$B$3*$A27/($AS$26*$B$3+$A27))+$D$3+($C27+$AS$26*$E$3))+($D27+(1-$AS$26)*$E$3)))+(($A$3+$AS$26*$B$3*$A27/($AS$26*$B$3+$A27))*($C27+$AS$26*$E$3)/(($A$3+$AS$26*$B$3*$A27/($AS$26*$B$3+$A27))+$D$3+($C27+$AS$26*$E$3)))+((($A$3+$AS$26*$B$3*$A27/($AS$26*$B$3+$A27))*$D$3/(($A$3+$AS$26*$B$3*$A27/($AS$26*$B$3+$A27))+$D$3+($C27+$AS$26*$E$3))+($C$3+(1-$AS$26)*$B$3*$B27/((1-$AS$26)*$B$3+$B27)))*($D$3*($C27+$AS$26*$E$3)/(($A$3+$AS$26*$B$3*$A27/($AS$26*$B$3+$A27))+$D$3+($C27+$AS$26*$E$3)))/(($A$3+$AS$26*$B$3*$A27/($AS$26*$B$3+$A27))*$D$3/(($A$3+$AS$26*$B$3*$A27/($AS$26*$B$3+$A27))+$D$3+($C27+$AS$26*$E$3))+($C$3+(1-$AS$26)*$B$3*$B27/((1-$AS$26)*$B$3+$B27))+$D$3*($C27+$AS$26*$E$3)/(($A$3+$AS$26*$B$3*$A27/($AS$26*$B$3+$A27))+$D$3+($C27+$AS$26*$E$3))+($D27+(1-$AS$26)*$E$3))))</f>
        <v>145925.91662714814</v>
      </c>
      <c r="AT50">
        <f t="shared" ref="AT50:AT70" si="44">(((($A$3+$AT$26*$B$3*$A27/($AT$26*$B$3+$A27))*$D$3/(($A$3+$AT$26*$B$3*$A27/($AT$26*$B$3+$A27))+$D$3+($C27+$AT$26*$E$3))+($C$3+(1-$AT$26)*$B$3*$B27/((1-$AT$26)*$B$3+$B27)))*($D27+(1-$AT$26)*$E$3)/(($A$3+$AT$26*$B$3*$A27/($AT$26*$B$3+$A27))*$D$3/(($A$3+$AT$26*$B$3*$A27/($AT$26*$B$3+$A27))+$D$3+($C27+$AT$26*$E$3))+($C$3+(1-$AT$26)*$B$3*$B27/((1-$AT$26)*$B$3+$B27))+$D$3*($C27+$AT$26*$E$3)/(($A$3+$AT$26*$B$3*$A27/($AT$26*$B$3+$A27))+$D$3+($C27+$AT$26*$E$3))+($D27+(1-$AT$26)*$E$3)))+(($A$3+$AT$26*$B$3*$A27/($AT$26*$B$3+$A27))*($C27+$AT$26*$E$3)/(($A$3+$AT$26*$B$3*$A27/($AT$26*$B$3+$A27))+$D$3+($C27+$AT$26*$E$3)))+((($A$3+$AT$26*$B$3*$A27/($AT$26*$B$3+$A27))*$D$3/(($A$3+$AT$26*$B$3*$A27/($AT$26*$B$3+$A27))+$D$3+($C27+$AT$26*$E$3))+($C$3+(1-$AT$26)*$B$3*$B27/((1-$AT$26)*$B$3+$B27)))*($D$3*($C27+$AT$26*$E$3)/(($A$3+$AT$26*$B$3*$A27/($AT$26*$B$3+$A27))+$D$3+($C27+$AT$26*$E$3)))/(($A$3+$AT$26*$B$3*$A27/($AT$26*$B$3+$A27))*$D$3/(($A$3+$AT$26*$B$3*$A27/($AT$26*$B$3+$A27))+$D$3+($C27+$AT$26*$E$3))+($C$3+(1-$AT$26)*$B$3*$B27/((1-$AT$26)*$B$3+$B27))+$D$3*($C27+$AT$26*$E$3)/(($A$3+$AT$26*$B$3*$A27/($AT$26*$B$3+$A27))+$D$3+($C27+$AT$26*$E$3))+($D27+(1-$AT$26)*$E$3))))</f>
        <v>145902.90187374825</v>
      </c>
      <c r="AU50">
        <f t="shared" ref="AU50:AU70" si="45">(((($A$3+$AU$26*$B$3*$A27/($AU$26*$B$3+$A27))*$D$3/(($A$3+$AU$26*$B$3*$A27/($AU$26*$B$3+$A27))+$D$3+($C27+$AU$26*$E$3))+($C$3+(1-$AU$26)*$B$3*$B27/((1-$AU$26)*$B$3+$B27)))*($D27+(1-$AU$26)*$E$3)/(($A$3+$AU$26*$B$3*$A27/($AU$26*$B$3+$A27))*$D$3/(($A$3+$AU$26*$B$3*$A27/($AU$26*$B$3+$A27))+$D$3+($C27+$AU$26*$E$3))+($C$3+(1-$AU$26)*$B$3*$B27/((1-$AU$26)*$B$3+$B27))+$D$3*($C27+$AU$26*$E$3)/(($A$3+$AU$26*$B$3*$A27/($AU$26*$B$3+$A27))+$D$3+($C27+$AU$26*$E$3))+($D27+(1-$AU$26)*$E$3)))+(($A$3+$AU$26*$B$3*$A27/($AU$26*$B$3+$A27))*($C27+$AU$26*$E$3)/(($A$3+$AU$26*$B$3*$A27/($AU$26*$B$3+$A27))+$D$3+($C27+$AU$26*$E$3)))+((($A$3+$AU$26*$B$3*$A27/($AU$26*$B$3+$A27))*$D$3/(($A$3+$AU$26*$B$3*$A27/($AU$26*$B$3+$A27))+$D$3+($C27+$AU$26*$E$3))+($C$3+(1-$AU$26)*$B$3*$B27/((1-$AU$26)*$B$3+$B27)))*($D$3*($C27+$AU$26*$E$3)/(($A$3+$AU$26*$B$3*$A27/($AU$26*$B$3+$A27))+$D$3+($C27+$AU$26*$E$3)))/(($A$3+$AU$26*$B$3*$A27/($AU$26*$B$3+$A27))*$D$3/(($A$3+$AU$26*$B$3*$A27/($AU$26*$B$3+$A27))+$D$3+($C27+$AU$26*$E$3))+($C$3+(1-$AU$26)*$B$3*$B27/((1-$AU$26)*$B$3+$B27))+$D$3*($C27+$AU$26*$E$3)/(($A$3+$AU$26*$B$3*$A27/($AU$26*$B$3+$A27))+$D$3+($C27+$AU$26*$E$3))+($D27+(1-$AU$26)*$E$3))))</f>
        <v>145876.80546384081</v>
      </c>
    </row>
    <row r="51" spans="23:47" x14ac:dyDescent="0.2">
      <c r="Z51">
        <v>2</v>
      </c>
      <c r="AA51" s="3">
        <f>(((($A$3+$AA$26*$B$3*$A28/($AA$26*$B$3+$A28))*$D$3/(($A$3+$AA$26*$B$3*$A28/($AA$26*$B$3+$A28))+$D$3+($C28+$AA$26*$E$3))+($C$3+(1-$AA$26)*$B$3*$B28/((1-$AA$26)*$B$3+$B28)))*($D28+(1-$AA$26)*$E$3)/(($A$3+$AA$26*$B$3*$A28/($AA$26*$B$3+$A28))*$D$3/(($A$3+$AA$26*$B$3*$A28/($AA$26*$B$3+$A28))+$D$3+($C28+$AA$26*$E$3))+($C$3+(1-$AA$26)*$B$3*$B28/((1-$AA$26)*$B$3+$B28))+$D$3*($C28+$AA$26*$E$3)/(($A$3+$AA$26*$B$3*$A28/($AA$26*$B$3+$A28))+$D$3+($C28+$AA$26*$E$3))+($D28+(1-$AA$26)*$E$3)))+(($A$3+$AA$26*$B$3*$A28/($AA$26*$B$3+$A28))*($C28+$AA$26*$E$3)/(($A$3+$AA$26*$B$3*$A28/($AA$26*$B$3+$A28))+$D$3+($C28+$AA$26*$E$3)))+((($A$3+$AA$26*$B$3*$A28/($AA$26*$B$3+$A28))*$D$3/(($A$3+$AA$26*$B$3*$A28/($AA$26*$B$3+$A28))+$D$3+($C28+$AA$26*$E$3))+($C$3+(1-$AA$26)*$B$3*$B28/((1-$AA$26)*$B$3+$B28)))*($D$3*($C28+$AA$26*$E$3)/(($A$3+$AA$26*$B$3*$A28/($AA$26*$B$3+$A28))+$D$3+($C28+$AA$26*$E$3)))/(($A$3+$AA$26*$B$3*$A28/($AA$26*$B$3+$A28))*$D$3/(($A$3+$AA$26*$B$3*$A28/($AA$26*$B$3+$A28))+$D$3+($C28+$AA$26*$E$3))+($C$3+(1-$AA$26)*$B$3*$B28/((1-$AA$26)*$B$3+$B28))+$D$3*($C28+$AA$26*$E$3)/(($A$3+$AA$26*$B$3*$A28/($AA$26*$B$3+$A28))+$D$3+($C28+$AA$26*$E$3))+($D28+(1-$AA$26)*$E$3))))</f>
        <v>125232.83718759513</v>
      </c>
      <c r="AB51" s="3">
        <f t="shared" ref="AB51:AB70" si="46">(((($A$3+$AB$26*$B$3*$A28/($AB$26*$B$3+$A28))*$D$3/(($A$3+$AB$26*$B$3*$A28/($AB$26*$B$3+$A28))+$D$3+($C28+$AB$26*$E$3))+($C$3+(1-$AB$26)*$B$3*$B28/((1-$AB$26)*$B$3+$B28)))*($D28+(1-$AB$26)*$E$3)/(($A$3+$AB$26*$B$3*$A28/($AB$26*$B$3+$A28))*$D$3/(($A$3+$AB$26*$B$3*$A28/($AB$26*$B$3+$A28))+$D$3+($C28+$AB$26*$E$3))+($C$3+(1-$AB$26)*$B$3*$B28/((1-$AB$26)*$B$3+$B28))+$D$3*($C28+$AB$26*$E$3)/(($A$3+$AB$26*$B$3*$A28/($AB$26*$B$3+$A28))+$D$3+($C28+$AB$26*$E$3))+($D28+(1-$AB$26)*$E$3)))+(($A$3+$AB$26*$B$3*$A28/($AB$26*$B$3+$A28))*($C28+$AB$26*$E$3)/(($A$3+$AB$26*$B$3*$A28/($AB$26*$B$3+$A28))+$D$3+($C28+$AB$26*$E$3)))+((($A$3+$AB$26*$B$3*$A28/($AB$26*$B$3+$A28))*$D$3/(($A$3+$AB$26*$B$3*$A28/($AB$26*$B$3+$A28))+$D$3+($C28+$AB$26*$E$3))+($C$3+(1-$AB$26)*$B$3*$B28/((1-$AB$26)*$B$3+$B28)))*($D$3*($C28+$AB$26*$E$3)/(($A$3+$AB$26*$B$3*$A28/($AB$26*$B$3+$A28))+$D$3+($C28+$AB$26*$E$3)))/(($A$3+$AB$26*$B$3*$A28/($AB$26*$B$3+$A28))*$D$3/(($A$3+$AB$26*$B$3*$A28/($AB$26*$B$3+$A28))+$D$3+($C28+$AB$26*$E$3))+($C$3+(1-$AB$26)*$B$3*$B28/((1-$AB$26)*$B$3+$B28))+$D$3*($C28+$AB$26*$E$3)/(($A$3+$AB$26*$B$3*$A28/($AB$26*$B$3+$A28))+$D$3+($C28+$AB$26*$E$3))+($D28+(1-$AB$26)*$E$3))))</f>
        <v>128984.09130012074</v>
      </c>
      <c r="AC51" s="3">
        <f t="shared" ref="AC51:AC70" si="47">(((($A$3+$AC$26*$B$3*$A28/($AC$26*$B$3+$A28))*$D$3/(($A$3+$AC$26*$B$3*$A28/($AC$26*$B$3+$A28))+$D$3+($C28+$AC$26*$E$3))+($C$3+(1-$AC$26)*$B$3*$B28/((1-$AC$26)*$B$3+$B28)))*($D28+(1-$AC$26)*$E$3)/(($A$3+$AC$26*$B$3*$A28/($AC$26*$B$3+$A28))*$D$3/(($A$3+$AC$26*$B$3*$A28/($AC$26*$B$3+$A28))+$D$3+($C28+$AC$26*$E$3))+($C$3+(1-$AC$26)*$B$3*$B28/((1-$AC$26)*$B$3+$B28))+$D$3*($C28+$AC$26*$E$3)/(($A$3+$AC$26*$B$3*$A28/($AC$26*$B$3+$A28))+$D$3+($C28+$AC$26*$E$3))+($D28+(1-$AC$26)*$E$3)))+(($A$3+$AC$26*$B$3*$A28/($AC$26*$B$3+$A28))*($C28+$AC$26*$E$3)/(($A$3+$AC$26*$B$3*$A28/($AC$26*$B$3+$A28))+$D$3+($C28+$AC$26*$E$3)))+((($A$3+$AC$26*$B$3*$A28/($AC$26*$B$3+$A28))*$D$3/(($A$3+$AC$26*$B$3*$A28/($AC$26*$B$3+$A28))+$D$3+($C28+$AC$26*$E$3))+($C$3+(1-$AC$26)*$B$3*$B28/((1-$AC$26)*$B$3+$B28)))*($D$3*($C28+$AC$26*$E$3)/(($A$3+$AC$26*$B$3*$A28/($AC$26*$B$3+$A28))+$D$3+($C28+$AC$26*$E$3)))/(($A$3+$AC$26*$B$3*$A28/($AC$26*$B$3+$A28))*$D$3/(($A$3+$AC$26*$B$3*$A28/($AC$26*$B$3+$A28))+$D$3+($C28+$AC$26*$E$3))+($C$3+(1-$AC$26)*$B$3*$B28/((1-$AC$26)*$B$3+$B28))+$D$3*($C28+$AC$26*$E$3)/(($A$3+$AC$26*$B$3*$A28/($AC$26*$B$3+$A28))+$D$3+($C28+$AC$26*$E$3))+($D28+(1-$AC$26)*$E$3))))</f>
        <v>132393.17238166422</v>
      </c>
      <c r="AD51">
        <f t="shared" ref="AD51:AD70" si="48">(((($A$3+$AD$26*$B$3*$A28/($AD$26*$B$3+$A28))*$D$3/(($A$3+$AD$26*$B$3*$A28/($AD$26*$B$3+$A28))+$D$3+($C28+$AD$26*$E$3))+($C$3+(1-$AD$26)*$B$3*$B28/((1-$AD$26)*$B$3+$B28)))*($D28+(1-$AD$26)*$E$3)/(($A$3+$AD$26*$B$3*$A28/($AD$26*$B$3+$A28))*$D$3/(($A$3+$AD$26*$B$3*$A28/($AD$26*$B$3+$A28))+$D$3+($C28+$AD$26*$E$3))+($C$3+(1-$AD$26)*$B$3*$B28/((1-$AD$26)*$B$3+$B28))+$D$3*($C28+$AD$26*$E$3)/(($A$3+$AD$26*$B$3*$A28/($AD$26*$B$3+$A28))+$D$3+($C28+$AD$26*$E$3))+($D28+(1-$AD$26)*$E$3)))+(($A$3+$AD$26*$B$3*$A28/($AD$26*$B$3+$A28))*($C28+$AD$26*$E$3)/(($A$3+$AD$26*$B$3*$A28/($AD$26*$B$3+$A28))+$D$3+($C28+$AD$26*$E$3)))+((($A$3+$AD$26*$B$3*$A28/($AD$26*$B$3+$A28))*$D$3/(($A$3+$AD$26*$B$3*$A28/($AD$26*$B$3+$A28))+$D$3+($C28+$AD$26*$E$3))+($C$3+(1-$AD$26)*$B$3*$B28/((1-$AD$26)*$B$3+$B28)))*($D$3*($C28+$AD$26*$E$3)/(($A$3+$AD$26*$B$3*$A28/($AD$26*$B$3+$A28))+$D$3+($C28+$AD$26*$E$3)))/(($A$3+$AD$26*$B$3*$A28/($AD$26*$B$3+$A28))*$D$3/(($A$3+$AD$26*$B$3*$A28/($AD$26*$B$3+$A28))+$D$3+($C28+$AD$26*$E$3))+($C$3+(1-$AD$26)*$B$3*$B28/((1-$AD$26)*$B$3+$B28))+$D$3*($C28+$AD$26*$E$3)/(($A$3+$AD$26*$B$3*$A28/($AD$26*$B$3+$A28))+$D$3+($C28+$AD$26*$E$3))+($D28+(1-$AD$26)*$E$3))))</f>
        <v>135440.30163521867</v>
      </c>
      <c r="AE51">
        <f t="shared" ref="AE51:AE70" si="49">(((($A$3+$AE$26*$B$3*$A28/($AE$26*$B$3+$A28))*$D$3/(($A$3+$AE$26*$B$3*$A28/($AE$26*$B$3+$A28))+$D$3+($C28+$AE$26*$E$3))+($C$3+(1-$AE$26)*$B$3*$B28/((1-$AE$26)*$B$3+$B28)))*($D28+(1-$AE$26)*$E$3)/(($A$3+$AE$26*$B$3*$A28/($AE$26*$B$3+$A28))*$D$3/(($A$3+$AE$26*$B$3*$A28/($AE$26*$B$3+$A28))+$D$3+($C28+$AE$26*$E$3))+($C$3+(1-$AE$26)*$B$3*$B28/((1-$AE$26)*$B$3+$B28))+$D$3*($C28+$AE$26*$E$3)/(($A$3+$AE$26*$B$3*$A28/($AE$26*$B$3+$A28))+$D$3+($C28+$AE$26*$E$3))+($D28+(1-$AE$26)*$E$3)))+(($A$3+$AE$26*$B$3*$A28/($AE$26*$B$3+$A28))*($C28+$AE$26*$E$3)/(($A$3+$AE$26*$B$3*$A28/($AE$26*$B$3+$A28))+$D$3+($C28+$AE$26*$E$3)))+((($A$3+$AE$26*$B$3*$A28/($AE$26*$B$3+$A28))*$D$3/(($A$3+$AE$26*$B$3*$A28/($AE$26*$B$3+$A28))+$D$3+($C28+$AE$26*$E$3))+($C$3+(1-$AE$26)*$B$3*$B28/((1-$AE$26)*$B$3+$B28)))*($D$3*($C28+$AE$26*$E$3)/(($A$3+$AE$26*$B$3*$A28/($AE$26*$B$3+$A28))+$D$3+($C28+$AE$26*$E$3)))/(($A$3+$AE$26*$B$3*$A28/($AE$26*$B$3+$A28))*$D$3/(($A$3+$AE$26*$B$3*$A28/($AE$26*$B$3+$A28))+$D$3+($C28+$AE$26*$E$3))+($C$3+(1-$AE$26)*$B$3*$B28/((1-$AE$26)*$B$3+$B28))+$D$3*($C28+$AE$26*$E$3)/(($A$3+$AE$26*$B$3*$A28/($AE$26*$B$3+$A28))+$D$3+($C28+$AE$26*$E$3))+($D28+(1-$AE$26)*$E$3))))</f>
        <v>138103.7386639725</v>
      </c>
      <c r="AF51">
        <f t="shared" ref="AF51:AF70" si="50">(((($A$3+$AF$26*$B$3*$A28/($AF$26*$B$3+$A28))*$D$3/(($A$3+$AF$26*$B$3*$A28/($AF$26*$B$3+$A28))+$D$3+($C28+$AF$26*$E$3))+($C$3+(1-$AF$26)*$B$3*$B28/((1-$AF$26)*$B$3+$B28)))*($D28+(1-$AF$26)*$E$3)/(($A$3+$AF$26*$B$3*$A28/($AF$26*$B$3+$A28))*$D$3/(($A$3+$AF$26*$B$3*$A28/($AF$26*$B$3+$A28))+$D$3+($C28+$AF$26*$E$3))+($C$3+(1-$AF$26)*$B$3*$B28/((1-$AF$26)*$B$3+$B28))+$D$3*($C28+$AF$26*$E$3)/(($A$3+$AF$26*$B$3*$A28/($AF$26*$B$3+$A28))+$D$3+($C28+$AF$26*$E$3))+($D28+(1-$AF$26)*$E$3)))+(($A$3+$AF$26*$B$3*$A28/($AF$26*$B$3+$A28))*($C28+$AF$26*$E$3)/(($A$3+$AF$26*$B$3*$A28/($AF$26*$B$3+$A28))+$D$3+($C28+$AF$26*$E$3)))+((($A$3+$AF$26*$B$3*$A28/($AF$26*$B$3+$A28))*$D$3/(($A$3+$AF$26*$B$3*$A28/($AF$26*$B$3+$A28))+$D$3+($C28+$AF$26*$E$3))+($C$3+(1-$AF$26)*$B$3*$B28/((1-$AF$26)*$B$3+$B28)))*($D$3*($C28+$AF$26*$E$3)/(($A$3+$AF$26*$B$3*$A28/($AF$26*$B$3+$A28))+$D$3+($C28+$AF$26*$E$3)))/(($A$3+$AF$26*$B$3*$A28/($AF$26*$B$3+$A28))*$D$3/(($A$3+$AF$26*$B$3*$A28/($AF$26*$B$3+$A28))+$D$3+($C28+$AF$26*$E$3))+($C$3+(1-$AF$26)*$B$3*$B28/((1-$AF$26)*$B$3+$B28))+$D$3*($C28+$AF$26*$E$3)/(($A$3+$AF$26*$B$3*$A28/($AF$26*$B$3+$A28))+$D$3+($C28+$AF$26*$E$3))+($D28+(1-$AF$26)*$E$3))))</f>
        <v>140359.53943407413</v>
      </c>
      <c r="AG51">
        <f t="shared" ref="AG51:AG70" si="51">(((($A$3+$AG$26*$B$3*$A28/($AG$26*$B$3+$A28))*$D$3/(($A$3+$AG$26*$B$3*$A28/($AG$26*$B$3+$A28))+$D$3+($C28+$AG$26*$E$3))+($C$3+(1-$AG$26)*$B$3*$B28/((1-$AG$26)*$B$3+$B28)))*($D28+(1-$AG$26)*$E$3)/(($A$3+$AG$26*$B$3*$A28/($AG$26*$B$3+$A28))*$D$3/(($A$3+$AG$26*$B$3*$A28/($AG$26*$B$3+$A28))+$D$3+($C28+$AG$26*$E$3))+($C$3+(1-$AG$26)*$B$3*$B28/((1-$AG$26)*$B$3+$B28))+$D$3*($C28+$AG$26*$E$3)/(($A$3+$AG$26*$B$3*$A28/($AG$26*$B$3+$A28))+$D$3+($C28+$AG$26*$E$3))+($D28+(1-$AG$26)*$E$3)))+(($A$3+$AG$26*$B$3*$A28/($AG$26*$B$3+$A28))*($C28+$AG$26*$E$3)/(($A$3+$AG$26*$B$3*$A28/($AG$26*$B$3+$A28))+$D$3+($C28+$AG$26*$E$3)))+((($A$3+$AG$26*$B$3*$A28/($AG$26*$B$3+$A28))*$D$3/(($A$3+$AG$26*$B$3*$A28/($AG$26*$B$3+$A28))+$D$3+($C28+$AG$26*$E$3))+($C$3+(1-$AG$26)*$B$3*$B28/((1-$AG$26)*$B$3+$B28)))*($D$3*($C28+$AG$26*$E$3)/(($A$3+$AG$26*$B$3*$A28/($AG$26*$B$3+$A28))+$D$3+($C28+$AG$26*$E$3)))/(($A$3+$AG$26*$B$3*$A28/($AG$26*$B$3+$A28))*$D$3/(($A$3+$AG$26*$B$3*$A28/($AG$26*$B$3+$A28))+$D$3+($C28+$AG$26*$E$3))+($C$3+(1-$AG$26)*$B$3*$B28/((1-$AG$26)*$B$3+$B28))+$D$3*($C28+$AG$26*$E$3)/(($A$3+$AG$26*$B$3*$A28/($AG$26*$B$3+$A28))+$D$3+($C28+$AG$26*$E$3))+($D28+(1-$AG$26)*$E$3))))</f>
        <v>142181.27736835758</v>
      </c>
      <c r="AH51">
        <f t="shared" ref="AH51:AH70" si="52">(((($A$3+$AH$26*$B$3*$A28/($AH$26*$B$3+$A28))*$D$3/(($A$3+$AH$26*$B$3*$A28/($AH$26*$B$3+$A28))+$D$3+($C28+$AH$26*$E$3))+($C$3+(1-$AH$26)*$B$3*$B28/((1-$AH$26)*$B$3+$B28)))*($D28+(1-$AH$26)*$E$3)/(($A$3+$AH$26*$B$3*$A28/($AH$26*$B$3+$A28))*$D$3/(($A$3+$AH$26*$B$3*$A28/($AH$26*$B$3+$A28))+$D$3+($C28+$AH$26*$E$3))+($C$3+(1-$AH$26)*$B$3*$B28/((1-$AH$26)*$B$3+$B28))+$D$3*($C28+$AH$26*$E$3)/(($A$3+$AH$26*$B$3*$A28/($AH$26*$B$3+$A28))+$D$3+($C28+$AH$26*$E$3))+($D28+(1-$AH$26)*$E$3)))+(($A$3+$AH$26*$B$3*$A28/($AH$26*$B$3+$A28))*($C28+$AH$26*$E$3)/(($A$3+$AH$26*$B$3*$A28/($AH$26*$B$3+$A28))+$D$3+($C28+$AH$26*$E$3)))+((($A$3+$AH$26*$B$3*$A28/($AH$26*$B$3+$A28))*$D$3/(($A$3+$AH$26*$B$3*$A28/($AH$26*$B$3+$A28))+$D$3+($C28+$AH$26*$E$3))+($C$3+(1-$AH$26)*$B$3*$B28/((1-$AH$26)*$B$3+$B28)))*($D$3*($C28+$AH$26*$E$3)/(($A$3+$AH$26*$B$3*$A28/($AH$26*$B$3+$A28))+$D$3+($C28+$AH$26*$E$3)))/(($A$3+$AH$26*$B$3*$A28/($AH$26*$B$3+$A28))*$D$3/(($A$3+$AH$26*$B$3*$A28/($AH$26*$B$3+$A28))+$D$3+($C28+$AH$26*$E$3))+($C$3+(1-$AH$26)*$B$3*$B28/((1-$AH$26)*$B$3+$B28))+$D$3*($C28+$AH$26*$E$3)/(($A$3+$AH$26*$B$3*$A28/($AH$26*$B$3+$A28))+$D$3+($C28+$AH$26*$E$3))+($D28+(1-$AH$26)*$E$3))))</f>
        <v>143539.720850691</v>
      </c>
      <c r="AI51">
        <f t="shared" ref="AI51:AI70" si="53">(((($A$3+$AI$26*$B$3*$A28/($AI$26*$B$3+$A28))*$D$3/(($A$3+$AI$26*$B$3*$A28/($AI$26*$B$3+$A28))+$D$3+($C28+$AI$26*$E$3))+($C$3+(1-$AI$26)*$B$3*$B28/((1-$AI$26)*$B$3+$B28)))*($D28+(1-$AI$26)*$E$3)/(($A$3+$AI$26*$B$3*$A28/($AI$26*$B$3+$A28))*$D$3/(($A$3+$AI$26*$B$3*$A28/($AI$26*$B$3+$A28))+$D$3+($C28+$AI$26*$E$3))+($C$3+(1-$AI$26)*$B$3*$B28/((1-$AI$26)*$B$3+$B28))+$D$3*($C28+$AI$26*$E$3)/(($A$3+$AI$26*$B$3*$A28/($AI$26*$B$3+$A28))+$D$3+($C28+$AI$26*$E$3))+($D28+(1-$AI$26)*$E$3)))+(($A$3+$AI$26*$B$3*$A28/($AI$26*$B$3+$A28))*($C28+$AI$26*$E$3)/(($A$3+$AI$26*$B$3*$A28/($AI$26*$B$3+$A28))+$D$3+($C28+$AI$26*$E$3)))+((($A$3+$AI$26*$B$3*$A28/($AI$26*$B$3+$A28))*$D$3/(($A$3+$AI$26*$B$3*$A28/($AI$26*$B$3+$A28))+$D$3+($C28+$AI$26*$E$3))+($C$3+(1-$AI$26)*$B$3*$B28/((1-$AI$26)*$B$3+$B28)))*($D$3*($C28+$AI$26*$E$3)/(($A$3+$AI$26*$B$3*$A28/($AI$26*$B$3+$A28))+$D$3+($C28+$AI$26*$E$3)))/(($A$3+$AI$26*$B$3*$A28/($AI$26*$B$3+$A28))*$D$3/(($A$3+$AI$26*$B$3*$A28/($AI$26*$B$3+$A28))+$D$3+($C28+$AI$26*$E$3))+($C$3+(1-$AI$26)*$B$3*$B28/((1-$AI$26)*$B$3+$B28))+$D$3*($C28+$AI$26*$E$3)/(($A$3+$AI$26*$B$3*$A28/($AI$26*$B$3+$A28))+$D$3+($C28+$AI$26*$E$3))+($D28+(1-$AI$26)*$E$3))))</f>
        <v>144402.45898317322</v>
      </c>
      <c r="AJ51">
        <f t="shared" si="34"/>
        <v>144636.83497438492</v>
      </c>
      <c r="AK51">
        <f t="shared" si="35"/>
        <v>144733.46564557272</v>
      </c>
      <c r="AL51">
        <f t="shared" si="36"/>
        <v>144735.81404136855</v>
      </c>
      <c r="AM51">
        <f t="shared" si="37"/>
        <v>144732.40490801245</v>
      </c>
      <c r="AN51">
        <f t="shared" si="38"/>
        <v>144723.1951802854</v>
      </c>
      <c r="AO51">
        <f t="shared" si="39"/>
        <v>144708.14130921711</v>
      </c>
      <c r="AP51">
        <f t="shared" si="40"/>
        <v>144687.19925535657</v>
      </c>
      <c r="AQ51">
        <f t="shared" si="41"/>
        <v>144660.32448192895</v>
      </c>
      <c r="AR51">
        <f t="shared" si="42"/>
        <v>144627.47194787825</v>
      </c>
      <c r="AS51">
        <f t="shared" si="43"/>
        <v>144588.59610079243</v>
      </c>
      <c r="AT51">
        <f t="shared" si="44"/>
        <v>144543.65086970857</v>
      </c>
      <c r="AU51">
        <f t="shared" si="45"/>
        <v>144492.58965779672</v>
      </c>
    </row>
    <row r="52" spans="23:47" x14ac:dyDescent="0.2">
      <c r="Z52">
        <v>4</v>
      </c>
      <c r="AA52" s="3">
        <f t="shared" ref="AA52:AA70" si="54">(((($A$3+$AA$26*$B$3*$A29/($AA$26*$B$3+$A29))*$D$3/(($A$3+$AA$26*$B$3*$A29/($AA$26*$B$3+$A29))+$D$3+($C29+$AA$26*$E$3))+($C$3+(1-$AA$26)*$B$3*$B29/((1-$AA$26)*$B$3+$B29)))*($D29+(1-$AA$26)*$E$3)/(($A$3+$AA$26*$B$3*$A29/($AA$26*$B$3+$A29))*$D$3/(($A$3+$AA$26*$B$3*$A29/($AA$26*$B$3+$A29))+$D$3+($C29+$AA$26*$E$3))+($C$3+(1-$AA$26)*$B$3*$B29/((1-$AA$26)*$B$3+$B29))+$D$3*($C29+$AA$26*$E$3)/(($A$3+$AA$26*$B$3*$A29/($AA$26*$B$3+$A29))+$D$3+($C29+$AA$26*$E$3))+($D29+(1-$AA$26)*$E$3)))+(($A$3+$AA$26*$B$3*$A29/($AA$26*$B$3+$A29))*($C29+$AA$26*$E$3)/(($A$3+$AA$26*$B$3*$A29/($AA$26*$B$3+$A29))+$D$3+($C29+$AA$26*$E$3)))+((($A$3+$AA$26*$B$3*$A29/($AA$26*$B$3+$A29))*$D$3/(($A$3+$AA$26*$B$3*$A29/($AA$26*$B$3+$A29))+$D$3+($C29+$AA$26*$E$3))+($C$3+(1-$AA$26)*$B$3*$B29/((1-$AA$26)*$B$3+$B29)))*($D$3*($C29+$AA$26*$E$3)/(($A$3+$AA$26*$B$3*$A29/($AA$26*$B$3+$A29))+$D$3+($C29+$AA$26*$E$3)))/(($A$3+$AA$26*$B$3*$A29/($AA$26*$B$3+$A29))*$D$3/(($A$3+$AA$26*$B$3*$A29/($AA$26*$B$3+$A29))+$D$3+($C29+$AA$26*$E$3))+($C$3+(1-$AA$26)*$B$3*$B29/((1-$AA$26)*$B$3+$B29))+$D$3*($C29+$AA$26*$E$3)/(($A$3+$AA$26*$B$3*$A29/($AA$26*$B$3+$A29))+$D$3+($C29+$AA$26*$E$3))+($D29+(1-$AA$26)*$E$3))))</f>
        <v>111129.52632472712</v>
      </c>
      <c r="AB52" s="3">
        <f t="shared" si="46"/>
        <v>116828.49592957007</v>
      </c>
      <c r="AC52" s="3">
        <f t="shared" si="47"/>
        <v>122087.37018811081</v>
      </c>
      <c r="AD52">
        <f t="shared" si="48"/>
        <v>126868.02428068896</v>
      </c>
      <c r="AE52">
        <f t="shared" si="49"/>
        <v>131125.54656785793</v>
      </c>
      <c r="AF52">
        <f t="shared" si="50"/>
        <v>134806.75397024408</v>
      </c>
      <c r="AG52">
        <f t="shared" si="51"/>
        <v>137848.29655098211</v>
      </c>
      <c r="AH52">
        <f t="shared" si="52"/>
        <v>140174.21241309855</v>
      </c>
      <c r="AI52">
        <f t="shared" si="53"/>
        <v>141692.73762914221</v>
      </c>
      <c r="AJ52">
        <f t="shared" si="34"/>
        <v>142115.22165558208</v>
      </c>
      <c r="AK52">
        <f t="shared" si="35"/>
        <v>142292.09238666561</v>
      </c>
      <c r="AL52">
        <f t="shared" si="36"/>
        <v>142296.4413682172</v>
      </c>
      <c r="AM52">
        <f t="shared" si="37"/>
        <v>142290.09789890394</v>
      </c>
      <c r="AN52">
        <f t="shared" si="38"/>
        <v>142272.90505667252</v>
      </c>
      <c r="AO52">
        <f t="shared" si="39"/>
        <v>142244.70245239785</v>
      </c>
      <c r="AP52">
        <f t="shared" si="40"/>
        <v>142205.32613474704</v>
      </c>
      <c r="AQ52">
        <f t="shared" si="41"/>
        <v>142154.60849188964</v>
      </c>
      <c r="AR52">
        <f t="shared" si="42"/>
        <v>142092.37814993202</v>
      </c>
      <c r="AS52">
        <f t="shared" si="43"/>
        <v>142018.45986794721</v>
      </c>
      <c r="AT52">
        <f t="shared" si="44"/>
        <v>141932.67442946642</v>
      </c>
      <c r="AU52">
        <f t="shared" si="45"/>
        <v>141834.83853029273</v>
      </c>
    </row>
    <row r="53" spans="23:47" x14ac:dyDescent="0.2">
      <c r="Z53">
        <v>8</v>
      </c>
      <c r="AA53" s="3">
        <f t="shared" si="54"/>
        <v>94138.116264814817</v>
      </c>
      <c r="AB53" s="3">
        <f t="shared" si="46"/>
        <v>101678.89144264786</v>
      </c>
      <c r="AC53" s="3">
        <f t="shared" si="47"/>
        <v>108726.07456497317</v>
      </c>
      <c r="AD53">
        <f t="shared" si="48"/>
        <v>115234.65385780443</v>
      </c>
      <c r="AE53">
        <f t="shared" si="49"/>
        <v>121145.26170707228</v>
      </c>
      <c r="AF53">
        <f t="shared" si="50"/>
        <v>126379.12103998236</v>
      </c>
      <c r="AG53">
        <f t="shared" si="51"/>
        <v>130830.62373593623</v>
      </c>
      <c r="AH53">
        <f t="shared" si="52"/>
        <v>134356.14325746306</v>
      </c>
      <c r="AI53">
        <f t="shared" si="53"/>
        <v>136756.65322298396</v>
      </c>
      <c r="AJ53">
        <f t="shared" si="34"/>
        <v>137451.13355671894</v>
      </c>
      <c r="AK53">
        <f t="shared" si="35"/>
        <v>137749.75187499588</v>
      </c>
      <c r="AL53">
        <f t="shared" si="36"/>
        <v>137757.25134867683</v>
      </c>
      <c r="AM53">
        <f t="shared" si="37"/>
        <v>137746.21522052199</v>
      </c>
      <c r="AN53">
        <f t="shared" si="38"/>
        <v>137716.11931250204</v>
      </c>
      <c r="AO53">
        <f t="shared" si="39"/>
        <v>137666.41702583467</v>
      </c>
      <c r="AP53">
        <f t="shared" si="40"/>
        <v>137596.53814356765</v>
      </c>
      <c r="AQ53">
        <f t="shared" si="41"/>
        <v>137505.88755550535</v>
      </c>
      <c r="AR53">
        <f t="shared" si="42"/>
        <v>137393.84389953874</v>
      </c>
      <c r="AS53">
        <f t="shared" si="43"/>
        <v>137259.75811291477</v>
      </c>
      <c r="AT53">
        <f t="shared" si="44"/>
        <v>137102.95188640413</v>
      </c>
      <c r="AU53">
        <f t="shared" si="45"/>
        <v>136922.71601368845</v>
      </c>
    </row>
    <row r="54" spans="23:47" x14ac:dyDescent="0.2">
      <c r="Z54">
        <v>10</v>
      </c>
      <c r="AA54" s="3">
        <f t="shared" si="54"/>
        <v>88623.182975129748</v>
      </c>
      <c r="AB54" s="3">
        <f t="shared" si="46"/>
        <v>96633.614502571669</v>
      </c>
      <c r="AC54" s="3">
        <f t="shared" si="47"/>
        <v>104132.61290097478</v>
      </c>
      <c r="AD54">
        <f t="shared" si="48"/>
        <v>111079.73995726601</v>
      </c>
      <c r="AE54">
        <f t="shared" si="49"/>
        <v>117418.25017639885</v>
      </c>
      <c r="AF54">
        <f t="shared" si="50"/>
        <v>123068.62412406992</v>
      </c>
      <c r="AG54">
        <f t="shared" si="51"/>
        <v>127918.57678241062</v>
      </c>
      <c r="AH54">
        <f t="shared" si="52"/>
        <v>131807.0959976819</v>
      </c>
      <c r="AI54">
        <f t="shared" si="53"/>
        <v>134497.9123165714</v>
      </c>
      <c r="AJ54">
        <f t="shared" si="34"/>
        <v>135289.05132864587</v>
      </c>
      <c r="AK54">
        <f t="shared" si="35"/>
        <v>135633.24949533233</v>
      </c>
      <c r="AL54">
        <f t="shared" si="36"/>
        <v>135641.9770000698</v>
      </c>
      <c r="AM54">
        <f t="shared" si="37"/>
        <v>135629.08058139979</v>
      </c>
      <c r="AN54">
        <f t="shared" si="38"/>
        <v>135593.80955973471</v>
      </c>
      <c r="AO54">
        <f t="shared" si="39"/>
        <v>135535.3737518299</v>
      </c>
      <c r="AP54">
        <f t="shared" si="40"/>
        <v>135452.9408685122</v>
      </c>
      <c r="AQ54">
        <f t="shared" si="41"/>
        <v>135345.63370372111</v>
      </c>
      <c r="AR54">
        <f t="shared" si="42"/>
        <v>135212.527095075</v>
      </c>
      <c r="AS54">
        <f t="shared" si="43"/>
        <v>135052.64463400134</v>
      </c>
      <c r="AT54">
        <f t="shared" si="44"/>
        <v>134864.95510102404</v>
      </c>
      <c r="AU54">
        <f t="shared" si="45"/>
        <v>134648.36859904419</v>
      </c>
    </row>
    <row r="55" spans="23:47" x14ac:dyDescent="0.2">
      <c r="Z55">
        <v>20</v>
      </c>
      <c r="AA55" s="3">
        <f t="shared" si="54"/>
        <v>73243.292783190263</v>
      </c>
      <c r="AB55" s="3">
        <f t="shared" si="46"/>
        <v>82179.210493035294</v>
      </c>
      <c r="AC55" s="3">
        <f t="shared" si="47"/>
        <v>90470.761775749372</v>
      </c>
      <c r="AD55">
        <f t="shared" si="48"/>
        <v>98122.124143883557</v>
      </c>
      <c r="AE55">
        <f t="shared" si="49"/>
        <v>105118.19559707871</v>
      </c>
      <c r="AF55">
        <f t="shared" si="50"/>
        <v>111416.21752251641</v>
      </c>
      <c r="AG55">
        <f t="shared" si="51"/>
        <v>116930.25656983303</v>
      </c>
      <c r="AH55">
        <f t="shared" si="52"/>
        <v>121500.99600617061</v>
      </c>
      <c r="AI55">
        <f t="shared" si="53"/>
        <v>124832.37054496295</v>
      </c>
      <c r="AJ55">
        <f t="shared" si="34"/>
        <v>125870.68520231247</v>
      </c>
      <c r="AK55">
        <f t="shared" si="35"/>
        <v>126344.0385665716</v>
      </c>
      <c r="AL55">
        <f t="shared" si="36"/>
        <v>126356.53447776851</v>
      </c>
      <c r="AM55">
        <f t="shared" si="37"/>
        <v>126337.73170606243</v>
      </c>
      <c r="AN55">
        <f t="shared" si="38"/>
        <v>126285.6360458647</v>
      </c>
      <c r="AO55">
        <f t="shared" si="39"/>
        <v>126198.05873221255</v>
      </c>
      <c r="AP55">
        <f t="shared" si="40"/>
        <v>126072.59239975076</v>
      </c>
      <c r="AQ55">
        <f t="shared" si="41"/>
        <v>125906.58338271282</v>
      </c>
      <c r="AR55">
        <f t="shared" si="42"/>
        <v>125697.09968934658</v>
      </c>
      <c r="AS55">
        <f t="shared" si="43"/>
        <v>125440.89384174741</v>
      </c>
      <c r="AT55">
        <f t="shared" si="44"/>
        <v>125134.35959437772</v>
      </c>
      <c r="AU55">
        <f t="shared" si="45"/>
        <v>124773.4813217249</v>
      </c>
    </row>
    <row r="56" spans="23:47" x14ac:dyDescent="0.2">
      <c r="Z56">
        <v>40</v>
      </c>
      <c r="AA56" s="3">
        <f t="shared" si="54"/>
        <v>62012.482691233432</v>
      </c>
      <c r="AB56" s="3">
        <f t="shared" si="46"/>
        <v>71131.05946014823</v>
      </c>
      <c r="AC56" s="3">
        <f t="shared" si="47"/>
        <v>79249.122896386121</v>
      </c>
      <c r="AD56">
        <f t="shared" si="48"/>
        <v>86487.229416618298</v>
      </c>
      <c r="AE56">
        <f t="shared" si="49"/>
        <v>92931.739449049506</v>
      </c>
      <c r="AF56">
        <f t="shared" si="50"/>
        <v>98633.895418191139</v>
      </c>
      <c r="AG56">
        <f t="shared" si="51"/>
        <v>103600.71781427524</v>
      </c>
      <c r="AH56">
        <f t="shared" si="52"/>
        <v>107768.19438118508</v>
      </c>
      <c r="AI56">
        <f t="shared" si="53"/>
        <v>110926.06399209076</v>
      </c>
      <c r="AJ56">
        <f t="shared" si="34"/>
        <v>111969.95281176358</v>
      </c>
      <c r="AK56">
        <f t="shared" si="35"/>
        <v>112474.03798155271</v>
      </c>
      <c r="AL56">
        <f t="shared" si="36"/>
        <v>112488.09953890316</v>
      </c>
      <c r="AM56">
        <f t="shared" si="37"/>
        <v>112466.35959074904</v>
      </c>
      <c r="AN56">
        <f t="shared" si="38"/>
        <v>112404.90080564885</v>
      </c>
      <c r="AO56">
        <f t="shared" si="39"/>
        <v>112299.13884092482</v>
      </c>
      <c r="AP56">
        <f t="shared" si="40"/>
        <v>112143.67571203253</v>
      </c>
      <c r="AQ56">
        <f t="shared" si="41"/>
        <v>111932.11266285377</v>
      </c>
      <c r="AR56">
        <f t="shared" si="42"/>
        <v>111656.80885823723</v>
      </c>
      <c r="AS56">
        <f t="shared" si="43"/>
        <v>111308.5666723886</v>
      </c>
      <c r="AT56">
        <f t="shared" si="44"/>
        <v>110876.21613253733</v>
      </c>
      <c r="AU56">
        <f t="shared" si="45"/>
        <v>110346.05869235203</v>
      </c>
    </row>
    <row r="57" spans="23:47" x14ac:dyDescent="0.2">
      <c r="Z57">
        <v>80</v>
      </c>
      <c r="AA57" s="3">
        <f t="shared" si="54"/>
        <v>54873.664885487087</v>
      </c>
      <c r="AB57" s="3">
        <f t="shared" si="46"/>
        <v>63600.68727822831</v>
      </c>
      <c r="AC57" s="3">
        <f t="shared" si="47"/>
        <v>70690.666244763226</v>
      </c>
      <c r="AD57">
        <f t="shared" si="48"/>
        <v>76547.639296023364</v>
      </c>
      <c r="AE57">
        <f t="shared" si="49"/>
        <v>81444.453235519235</v>
      </c>
      <c r="AF57">
        <f t="shared" si="50"/>
        <v>85565.81300216286</v>
      </c>
      <c r="AG57">
        <f t="shared" si="51"/>
        <v>89029.020041860771</v>
      </c>
      <c r="AH57">
        <f t="shared" si="52"/>
        <v>91883.947482089832</v>
      </c>
      <c r="AI57">
        <f t="shared" si="53"/>
        <v>94071.423676723614</v>
      </c>
      <c r="AJ57">
        <f t="shared" si="34"/>
        <v>94825.635026989563</v>
      </c>
      <c r="AK57">
        <f t="shared" si="35"/>
        <v>95210.681650900588</v>
      </c>
      <c r="AL57">
        <f t="shared" si="36"/>
        <v>95222.10102562375</v>
      </c>
      <c r="AM57">
        <f t="shared" si="37"/>
        <v>95203.840194648394</v>
      </c>
      <c r="AN57">
        <f t="shared" si="38"/>
        <v>95150.835562324341</v>
      </c>
      <c r="AO57">
        <f t="shared" si="39"/>
        <v>95056.64902564809</v>
      </c>
      <c r="AP57">
        <f t="shared" si="40"/>
        <v>94912.972978982667</v>
      </c>
      <c r="AQ57">
        <f t="shared" si="41"/>
        <v>94708.904603409828</v>
      </c>
      <c r="AR57">
        <f t="shared" si="42"/>
        <v>94429.853424684086</v>
      </c>
      <c r="AS57">
        <f t="shared" si="43"/>
        <v>94055.846053171495</v>
      </c>
      <c r="AT57">
        <f t="shared" si="44"/>
        <v>93558.800732152493</v>
      </c>
      <c r="AU57">
        <f t="shared" si="45"/>
        <v>92897.959022286377</v>
      </c>
    </row>
    <row r="58" spans="23:47" x14ac:dyDescent="0.2">
      <c r="Z58">
        <v>100</v>
      </c>
      <c r="AA58" s="3">
        <f t="shared" si="54"/>
        <v>53242.834798821823</v>
      </c>
      <c r="AB58" s="3">
        <f t="shared" si="46"/>
        <v>61733.743215890492</v>
      </c>
      <c r="AC58" s="3">
        <f t="shared" si="47"/>
        <v>68334.552679393804</v>
      </c>
      <c r="AD58">
        <f t="shared" si="48"/>
        <v>73600.023963271393</v>
      </c>
      <c r="AE58">
        <f t="shared" si="49"/>
        <v>77880.679729880765</v>
      </c>
      <c r="AF58">
        <f t="shared" si="50"/>
        <v>81404.076680129918</v>
      </c>
      <c r="AG58">
        <f t="shared" si="51"/>
        <v>84315.002559212677</v>
      </c>
      <c r="AH58">
        <f t="shared" si="52"/>
        <v>86688.343082331543</v>
      </c>
      <c r="AI58">
        <f t="shared" si="53"/>
        <v>88502.691169555532</v>
      </c>
      <c r="AJ58">
        <f t="shared" si="34"/>
        <v>89133.644953374955</v>
      </c>
      <c r="AK58">
        <f t="shared" si="35"/>
        <v>89460.742863356456</v>
      </c>
      <c r="AL58">
        <f t="shared" si="36"/>
        <v>89470.627272348225</v>
      </c>
      <c r="AM58">
        <f t="shared" si="37"/>
        <v>89454.642762988049</v>
      </c>
      <c r="AN58">
        <f t="shared" si="38"/>
        <v>89407.820304604596</v>
      </c>
      <c r="AO58">
        <f t="shared" si="39"/>
        <v>89323.660035134366</v>
      </c>
      <c r="AP58">
        <f t="shared" si="40"/>
        <v>89193.499291250861</v>
      </c>
      <c r="AQ58">
        <f t="shared" si="41"/>
        <v>89005.539104108699</v>
      </c>
      <c r="AR58">
        <f t="shared" si="42"/>
        <v>88743.292522106261</v>
      </c>
      <c r="AS58">
        <f t="shared" si="43"/>
        <v>88383.010154021409</v>
      </c>
      <c r="AT58">
        <f t="shared" si="44"/>
        <v>87889.199364480417</v>
      </c>
      <c r="AU58">
        <f t="shared" si="45"/>
        <v>87206.358388378358</v>
      </c>
    </row>
    <row r="59" spans="23:47" x14ac:dyDescent="0.2">
      <c r="Z59">
        <v>200</v>
      </c>
      <c r="AA59" s="3">
        <f t="shared" si="54"/>
        <v>49507.344360070711</v>
      </c>
      <c r="AB59" s="3">
        <f t="shared" si="46"/>
        <v>56911.80411795339</v>
      </c>
      <c r="AC59" s="3">
        <f t="shared" si="47"/>
        <v>61640.368904306219</v>
      </c>
      <c r="AD59">
        <f t="shared" si="48"/>
        <v>64916.811745526466</v>
      </c>
      <c r="AE59">
        <f t="shared" si="49"/>
        <v>67314.583746953562</v>
      </c>
      <c r="AF59">
        <f t="shared" si="50"/>
        <v>69136.235569940618</v>
      </c>
      <c r="AG59">
        <f t="shared" si="51"/>
        <v>70552.883084164059</v>
      </c>
      <c r="AH59">
        <f t="shared" si="52"/>
        <v>71660.340352843181</v>
      </c>
      <c r="AI59">
        <f t="shared" si="53"/>
        <v>72491.683150121433</v>
      </c>
      <c r="AJ59">
        <f t="shared" si="34"/>
        <v>72784.661825675328</v>
      </c>
      <c r="AK59">
        <f t="shared" si="35"/>
        <v>72942.18169974265</v>
      </c>
      <c r="AL59">
        <f t="shared" si="36"/>
        <v>72947.182616443359</v>
      </c>
      <c r="AM59">
        <f t="shared" si="37"/>
        <v>72938.833391636581</v>
      </c>
      <c r="AN59">
        <f t="shared" si="38"/>
        <v>72913.708511750418</v>
      </c>
      <c r="AO59">
        <f t="shared" si="39"/>
        <v>72866.936845254444</v>
      </c>
      <c r="AP59">
        <f t="shared" si="40"/>
        <v>72791.357750150957</v>
      </c>
      <c r="AQ59">
        <f t="shared" si="41"/>
        <v>72676.007378890034</v>
      </c>
      <c r="AR59">
        <f t="shared" si="42"/>
        <v>72503.220430335292</v>
      </c>
      <c r="AS59">
        <f t="shared" si="43"/>
        <v>72242.604140280819</v>
      </c>
      <c r="AT59">
        <f t="shared" si="44"/>
        <v>71837.082895563522</v>
      </c>
      <c r="AU59">
        <f t="shared" si="45"/>
        <v>71165.421051803685</v>
      </c>
    </row>
    <row r="60" spans="23:47" x14ac:dyDescent="0.2">
      <c r="Z60">
        <v>400</v>
      </c>
      <c r="AA60" s="3">
        <f t="shared" si="54"/>
        <v>46815.540733223766</v>
      </c>
      <c r="AB60" s="3">
        <f t="shared" si="46"/>
        <v>52628.475735404252</v>
      </c>
      <c r="AC60" s="3">
        <f t="shared" si="47"/>
        <v>55370.373233827268</v>
      </c>
      <c r="AD60">
        <f t="shared" si="48"/>
        <v>56969.027683413253</v>
      </c>
      <c r="AE60">
        <f t="shared" si="49"/>
        <v>58016.074239484667</v>
      </c>
      <c r="AF60">
        <f t="shared" si="50"/>
        <v>58752.913988388478</v>
      </c>
      <c r="AG60">
        <f t="shared" si="51"/>
        <v>59295.214134000234</v>
      </c>
      <c r="AH60">
        <f t="shared" si="52"/>
        <v>59702.641197099467</v>
      </c>
      <c r="AI60">
        <f t="shared" si="53"/>
        <v>60001.134817289982</v>
      </c>
      <c r="AJ60">
        <f t="shared" si="34"/>
        <v>60106.11144232755</v>
      </c>
      <c r="AK60">
        <f t="shared" si="35"/>
        <v>60163.578781066979</v>
      </c>
      <c r="AL60">
        <f t="shared" si="36"/>
        <v>60165.460149509505</v>
      </c>
      <c r="AM60">
        <f t="shared" si="37"/>
        <v>60162.247286351638</v>
      </c>
      <c r="AN60">
        <f t="shared" si="38"/>
        <v>60152.380436958243</v>
      </c>
      <c r="AO60">
        <f t="shared" si="39"/>
        <v>60133.492309563939</v>
      </c>
      <c r="AP60">
        <f t="shared" si="40"/>
        <v>60101.813385561363</v>
      </c>
      <c r="AQ60">
        <f t="shared" si="41"/>
        <v>60050.960476891851</v>
      </c>
      <c r="AR60">
        <f t="shared" si="42"/>
        <v>59969.20638472087</v>
      </c>
      <c r="AS60">
        <f t="shared" si="43"/>
        <v>59832.422008698857</v>
      </c>
      <c r="AT60">
        <f t="shared" si="44"/>
        <v>59581.815907756492</v>
      </c>
      <c r="AU60">
        <f t="shared" si="45"/>
        <v>59026.871798856577</v>
      </c>
    </row>
    <row r="61" spans="23:47" x14ac:dyDescent="0.2">
      <c r="Z61">
        <v>800</v>
      </c>
      <c r="AA61" s="3">
        <f t="shared" si="54"/>
        <v>44169.074977396798</v>
      </c>
      <c r="AB61" s="3">
        <f t="shared" si="46"/>
        <v>48147.005726044816</v>
      </c>
      <c r="AC61" s="3">
        <f t="shared" si="47"/>
        <v>49416.018696507832</v>
      </c>
      <c r="AD61">
        <f t="shared" si="48"/>
        <v>50061.063083503206</v>
      </c>
      <c r="AE61">
        <f t="shared" si="49"/>
        <v>50460.532123237965</v>
      </c>
      <c r="AF61">
        <f t="shared" si="50"/>
        <v>50735.166233232245</v>
      </c>
      <c r="AG61">
        <f t="shared" si="51"/>
        <v>50934.717002944664</v>
      </c>
      <c r="AH61">
        <f t="shared" si="52"/>
        <v>51082.238703521631</v>
      </c>
      <c r="AI61">
        <f t="shared" si="53"/>
        <v>51187.133603174152</v>
      </c>
      <c r="AJ61">
        <f t="shared" si="34"/>
        <v>51222.735600537002</v>
      </c>
      <c r="AK61">
        <f t="shared" si="35"/>
        <v>51241.768217246616</v>
      </c>
      <c r="AL61">
        <f t="shared" si="36"/>
        <v>51242.384565103079</v>
      </c>
      <c r="AM61">
        <f t="shared" si="37"/>
        <v>51241.331092084321</v>
      </c>
      <c r="AN61">
        <f t="shared" si="38"/>
        <v>51238.083161769042</v>
      </c>
      <c r="AO61">
        <f t="shared" si="39"/>
        <v>51231.811402479754</v>
      </c>
      <c r="AP61">
        <f t="shared" si="40"/>
        <v>51221.1235282704</v>
      </c>
      <c r="AQ61">
        <f t="shared" si="41"/>
        <v>51203.489757431402</v>
      </c>
      <c r="AR61">
        <f t="shared" si="42"/>
        <v>51173.783332915234</v>
      </c>
      <c r="AS61">
        <f t="shared" si="43"/>
        <v>51119.797174264255</v>
      </c>
      <c r="AT61">
        <f t="shared" si="44"/>
        <v>51003.57210406517</v>
      </c>
      <c r="AU61">
        <f t="shared" si="45"/>
        <v>50617.679316737049</v>
      </c>
    </row>
    <row r="62" spans="23:47" x14ac:dyDescent="0.2">
      <c r="Z62">
        <v>1000</v>
      </c>
      <c r="AA62" s="3">
        <f t="shared" si="54"/>
        <v>43203.544931880897</v>
      </c>
      <c r="AB62" s="3">
        <f t="shared" si="46"/>
        <v>46621.313009006233</v>
      </c>
      <c r="AC62" s="3">
        <f t="shared" si="47"/>
        <v>47585.938922997761</v>
      </c>
      <c r="AD62">
        <f t="shared" si="48"/>
        <v>48073.07584803737</v>
      </c>
      <c r="AE62">
        <f t="shared" si="49"/>
        <v>48380.469807976297</v>
      </c>
      <c r="AF62">
        <f t="shared" si="50"/>
        <v>48596.691715325731</v>
      </c>
      <c r="AG62">
        <f t="shared" si="51"/>
        <v>48756.604911300456</v>
      </c>
      <c r="AH62">
        <f t="shared" si="52"/>
        <v>48875.554017108727</v>
      </c>
      <c r="AI62">
        <f t="shared" si="53"/>
        <v>48959.054243285231</v>
      </c>
      <c r="AJ62">
        <f t="shared" si="34"/>
        <v>48986.576629431125</v>
      </c>
      <c r="AK62">
        <f t="shared" si="35"/>
        <v>49000.84423791321</v>
      </c>
      <c r="AL62">
        <f t="shared" si="36"/>
        <v>49001.293935162779</v>
      </c>
      <c r="AM62">
        <f t="shared" si="37"/>
        <v>49000.534481392489</v>
      </c>
      <c r="AN62">
        <f t="shared" si="38"/>
        <v>48998.211612576568</v>
      </c>
      <c r="AO62">
        <f t="shared" si="39"/>
        <v>48993.761549325987</v>
      </c>
      <c r="AP62">
        <f t="shared" si="40"/>
        <v>48986.228065701922</v>
      </c>
      <c r="AQ62">
        <f t="shared" si="41"/>
        <v>48973.846904362545</v>
      </c>
      <c r="AR62">
        <f t="shared" si="42"/>
        <v>48952.959457943478</v>
      </c>
      <c r="AS62">
        <f t="shared" si="43"/>
        <v>48914.527986301022</v>
      </c>
      <c r="AT62">
        <f t="shared" si="44"/>
        <v>48828.477044786669</v>
      </c>
      <c r="AU62">
        <f t="shared" si="45"/>
        <v>48497.094501165688</v>
      </c>
    </row>
    <row r="63" spans="23:47" x14ac:dyDescent="0.2">
      <c r="Z63">
        <v>2000</v>
      </c>
      <c r="AA63" s="3">
        <f t="shared" si="54"/>
        <v>39648.622438736857</v>
      </c>
      <c r="AB63" s="3">
        <f t="shared" si="46"/>
        <v>41687.28797197697</v>
      </c>
      <c r="AC63" s="3">
        <f t="shared" si="47"/>
        <v>42197.586143758665</v>
      </c>
      <c r="AD63">
        <f t="shared" si="48"/>
        <v>42522.103932023791</v>
      </c>
      <c r="AE63">
        <f t="shared" si="49"/>
        <v>42771.005829561444</v>
      </c>
      <c r="AF63">
        <f t="shared" si="50"/>
        <v>42971.707156256722</v>
      </c>
      <c r="AG63">
        <f t="shared" si="51"/>
        <v>43133.149764709713</v>
      </c>
      <c r="AH63">
        <f t="shared" si="52"/>
        <v>43257.3045983962</v>
      </c>
      <c r="AI63">
        <f t="shared" si="53"/>
        <v>43341.735760717776</v>
      </c>
      <c r="AJ63">
        <f t="shared" si="34"/>
        <v>43366.930590131393</v>
      </c>
      <c r="AK63">
        <f t="shared" si="35"/>
        <v>43378.37838713637</v>
      </c>
      <c r="AL63">
        <f t="shared" si="36"/>
        <v>43378.689426133991</v>
      </c>
      <c r="AM63">
        <f t="shared" si="37"/>
        <v>43378.206188840923</v>
      </c>
      <c r="AN63">
        <f t="shared" si="38"/>
        <v>43376.821930840641</v>
      </c>
      <c r="AO63">
        <f t="shared" si="39"/>
        <v>43374.371869232906</v>
      </c>
      <c r="AP63">
        <f t="shared" si="40"/>
        <v>43370.579865060005</v>
      </c>
      <c r="AQ63">
        <f t="shared" si="41"/>
        <v>43364.931805993765</v>
      </c>
      <c r="AR63">
        <f t="shared" si="42"/>
        <v>43356.322982894788</v>
      </c>
      <c r="AS63">
        <f t="shared" si="43"/>
        <v>43341.809065835354</v>
      </c>
      <c r="AT63">
        <f t="shared" si="44"/>
        <v>43309.846252917465</v>
      </c>
      <c r="AU63">
        <f t="shared" si="45"/>
        <v>43120.810426654032</v>
      </c>
    </row>
    <row r="64" spans="23:47" x14ac:dyDescent="0.2">
      <c r="Z64">
        <v>4000</v>
      </c>
      <c r="AA64" s="3">
        <f t="shared" si="54"/>
        <v>35375.085736859313</v>
      </c>
      <c r="AB64" s="3">
        <f t="shared" si="46"/>
        <v>36768.119733188702</v>
      </c>
      <c r="AC64" s="3">
        <f t="shared" si="47"/>
        <v>37348.588608862476</v>
      </c>
      <c r="AD64">
        <f t="shared" si="48"/>
        <v>37820.706122385651</v>
      </c>
      <c r="AE64">
        <f t="shared" si="49"/>
        <v>38219.49958799145</v>
      </c>
      <c r="AF64">
        <f t="shared" si="50"/>
        <v>38554.633435857511</v>
      </c>
      <c r="AG64">
        <f t="shared" si="51"/>
        <v>38828.85878318597</v>
      </c>
      <c r="AH64">
        <f t="shared" si="52"/>
        <v>39040.491546571502</v>
      </c>
      <c r="AI64">
        <f t="shared" si="53"/>
        <v>39182.965226400098</v>
      </c>
      <c r="AJ64">
        <f t="shared" si="34"/>
        <v>39224.343573744045</v>
      </c>
      <c r="AK64">
        <f t="shared" si="35"/>
        <v>39242.356778160145</v>
      </c>
      <c r="AL64">
        <f t="shared" si="36"/>
        <v>39242.817122248482</v>
      </c>
      <c r="AM64">
        <f t="shared" si="37"/>
        <v>39242.131784620746</v>
      </c>
      <c r="AN64">
        <f t="shared" si="38"/>
        <v>39240.243223547601</v>
      </c>
      <c r="AO64">
        <f t="shared" si="39"/>
        <v>39237.077752546764</v>
      </c>
      <c r="AP64">
        <f t="shared" si="40"/>
        <v>39232.532099138742</v>
      </c>
      <c r="AQ64">
        <f t="shared" si="41"/>
        <v>39226.440914339175</v>
      </c>
      <c r="AR64">
        <f t="shared" si="42"/>
        <v>39218.483340247891</v>
      </c>
      <c r="AS64">
        <f t="shared" si="43"/>
        <v>39207.83303595824</v>
      </c>
      <c r="AT64">
        <f t="shared" si="44"/>
        <v>39191.030304031003</v>
      </c>
      <c r="AU64">
        <f t="shared" si="45"/>
        <v>39089.048620284637</v>
      </c>
    </row>
    <row r="65" spans="26:47" x14ac:dyDescent="0.2">
      <c r="Z65">
        <v>8000</v>
      </c>
      <c r="AA65" s="3">
        <f t="shared" si="54"/>
        <v>31083.476341700698</v>
      </c>
      <c r="AB65" s="3">
        <f t="shared" si="46"/>
        <v>32452.141547941999</v>
      </c>
      <c r="AC65" s="3">
        <f t="shared" si="47"/>
        <v>33346.126986633557</v>
      </c>
      <c r="AD65">
        <f t="shared" si="48"/>
        <v>34097.421628081967</v>
      </c>
      <c r="AE65">
        <f t="shared" si="49"/>
        <v>34729.997661229318</v>
      </c>
      <c r="AF65">
        <f t="shared" si="50"/>
        <v>35256.512388173542</v>
      </c>
      <c r="AG65">
        <f t="shared" si="51"/>
        <v>35683.112048451636</v>
      </c>
      <c r="AH65">
        <f t="shared" si="52"/>
        <v>36009.656520827113</v>
      </c>
      <c r="AI65">
        <f t="shared" si="53"/>
        <v>36228.159663488492</v>
      </c>
      <c r="AJ65">
        <f t="shared" si="34"/>
        <v>36291.340814546922</v>
      </c>
      <c r="AK65">
        <f t="shared" si="35"/>
        <v>36318.713091203623</v>
      </c>
      <c r="AL65">
        <f t="shared" si="36"/>
        <v>36319.407347524109</v>
      </c>
      <c r="AM65">
        <f t="shared" si="37"/>
        <v>36318.379960444567</v>
      </c>
      <c r="AN65">
        <f t="shared" si="38"/>
        <v>36315.565636243045</v>
      </c>
      <c r="AO65">
        <f t="shared" si="39"/>
        <v>36310.891465279805</v>
      </c>
      <c r="AP65">
        <f t="shared" si="40"/>
        <v>36304.27345054489</v>
      </c>
      <c r="AQ65">
        <f t="shared" si="41"/>
        <v>36295.608445099453</v>
      </c>
      <c r="AR65">
        <f t="shared" si="42"/>
        <v>36284.751180781321</v>
      </c>
      <c r="AS65">
        <f t="shared" si="43"/>
        <v>36271.426599613289</v>
      </c>
      <c r="AT65">
        <f t="shared" si="44"/>
        <v>36254.662407905344</v>
      </c>
      <c r="AU65">
        <f t="shared" si="45"/>
        <v>36194.541852073482</v>
      </c>
    </row>
    <row r="66" spans="26:47" x14ac:dyDescent="0.2">
      <c r="Z66">
        <v>10000</v>
      </c>
      <c r="AA66" s="3">
        <f t="shared" si="54"/>
        <v>29844.810506395363</v>
      </c>
      <c r="AB66" s="3">
        <f t="shared" si="46"/>
        <v>31282.367363487472</v>
      </c>
      <c r="AC66" s="3">
        <f t="shared" si="47"/>
        <v>32291.652251486659</v>
      </c>
      <c r="AD66">
        <f t="shared" si="48"/>
        <v>33137.34192245236</v>
      </c>
      <c r="AE66">
        <f t="shared" si="49"/>
        <v>33845.976270016741</v>
      </c>
      <c r="AF66">
        <f t="shared" si="50"/>
        <v>34433.197748971841</v>
      </c>
      <c r="AG66">
        <f t="shared" si="51"/>
        <v>34907.261057318894</v>
      </c>
      <c r="AH66">
        <f t="shared" si="52"/>
        <v>35269.155744507581</v>
      </c>
      <c r="AI66">
        <f t="shared" si="53"/>
        <v>35510.901565782799</v>
      </c>
      <c r="AJ66">
        <f t="shared" si="34"/>
        <v>35580.756131150956</v>
      </c>
      <c r="AK66">
        <f t="shared" si="35"/>
        <v>35611.012868809506</v>
      </c>
      <c r="AL66">
        <f t="shared" si="36"/>
        <v>35611.780055306583</v>
      </c>
      <c r="AM66">
        <f t="shared" si="37"/>
        <v>35610.6450852649</v>
      </c>
      <c r="AN66">
        <f t="shared" si="38"/>
        <v>35607.537110602469</v>
      </c>
      <c r="AO66">
        <f t="shared" si="39"/>
        <v>35602.378187550697</v>
      </c>
      <c r="AP66">
        <f t="shared" si="40"/>
        <v>35595.080904892544</v>
      </c>
      <c r="AQ66">
        <f t="shared" si="41"/>
        <v>35585.543107476187</v>
      </c>
      <c r="AR66">
        <f t="shared" si="42"/>
        <v>35573.633195537237</v>
      </c>
      <c r="AS66">
        <f t="shared" si="43"/>
        <v>35559.134332923728</v>
      </c>
      <c r="AT66">
        <f t="shared" si="44"/>
        <v>35541.379677974299</v>
      </c>
      <c r="AU66">
        <f t="shared" si="45"/>
        <v>35488.644940571634</v>
      </c>
    </row>
    <row r="67" spans="26:47" x14ac:dyDescent="0.2">
      <c r="Z67">
        <v>20000</v>
      </c>
      <c r="AA67" s="3">
        <f t="shared" si="54"/>
        <v>26716.966276244981</v>
      </c>
      <c r="AB67" s="3">
        <f t="shared" si="46"/>
        <v>28440.735002557656</v>
      </c>
      <c r="AC67" s="3">
        <f t="shared" si="47"/>
        <v>29776.819408569871</v>
      </c>
      <c r="AD67">
        <f t="shared" si="48"/>
        <v>30880.76139285594</v>
      </c>
      <c r="AE67">
        <f t="shared" si="49"/>
        <v>31793.118097338294</v>
      </c>
      <c r="AF67">
        <f t="shared" si="50"/>
        <v>32540.400754056514</v>
      </c>
      <c r="AG67">
        <f t="shared" si="51"/>
        <v>33138.103336422253</v>
      </c>
      <c r="AH67">
        <f t="shared" si="52"/>
        <v>33591.26831616916</v>
      </c>
      <c r="AI67">
        <f t="shared" si="53"/>
        <v>33892.699120375575</v>
      </c>
      <c r="AJ67">
        <f t="shared" si="34"/>
        <v>33979.668310730252</v>
      </c>
      <c r="AK67">
        <f t="shared" si="35"/>
        <v>34017.334804996935</v>
      </c>
      <c r="AL67">
        <f t="shared" si="36"/>
        <v>34018.289973103776</v>
      </c>
      <c r="AM67">
        <f t="shared" si="37"/>
        <v>34016.876978700784</v>
      </c>
      <c r="AN67">
        <f t="shared" si="38"/>
        <v>34013.008234440014</v>
      </c>
      <c r="AO67">
        <f t="shared" si="39"/>
        <v>34006.588756047073</v>
      </c>
      <c r="AP67">
        <f t="shared" si="40"/>
        <v>33997.515098639495</v>
      </c>
      <c r="AQ67">
        <f t="shared" si="41"/>
        <v>33985.673548261751</v>
      </c>
      <c r="AR67">
        <f t="shared" si="42"/>
        <v>33970.935999041256</v>
      </c>
      <c r="AS67">
        <f t="shared" si="43"/>
        <v>33953.145813027098</v>
      </c>
      <c r="AT67">
        <f t="shared" si="44"/>
        <v>33932.026563498875</v>
      </c>
      <c r="AU67">
        <f t="shared" si="45"/>
        <v>33892.097668623945</v>
      </c>
    </row>
    <row r="68" spans="26:47" x14ac:dyDescent="0.2">
      <c r="Z68">
        <v>40000</v>
      </c>
      <c r="AA68" s="3">
        <f t="shared" si="54"/>
        <v>24701.008898164917</v>
      </c>
      <c r="AB68" s="3">
        <f t="shared" si="46"/>
        <v>26680.386737723158</v>
      </c>
      <c r="AC68" s="3">
        <f t="shared" si="47"/>
        <v>28250.023979732312</v>
      </c>
      <c r="AD68">
        <f t="shared" si="48"/>
        <v>29532.916238854341</v>
      </c>
      <c r="AE68">
        <f t="shared" si="49"/>
        <v>30583.471266216693</v>
      </c>
      <c r="AF68">
        <f t="shared" si="50"/>
        <v>31437.550371527286</v>
      </c>
      <c r="AG68">
        <f t="shared" si="51"/>
        <v>32116.681037254486</v>
      </c>
      <c r="AH68">
        <f t="shared" si="52"/>
        <v>32629.371580371357</v>
      </c>
      <c r="AI68">
        <f t="shared" si="53"/>
        <v>32969.483233756888</v>
      </c>
      <c r="AJ68">
        <f t="shared" si="34"/>
        <v>33067.520150505217</v>
      </c>
      <c r="AK68">
        <f t="shared" si="35"/>
        <v>33109.981916392375</v>
      </c>
      <c r="AL68">
        <f t="shared" si="36"/>
        <v>33111.058997924891</v>
      </c>
      <c r="AM68">
        <f t="shared" si="37"/>
        <v>33109.46538659028</v>
      </c>
      <c r="AN68">
        <f t="shared" si="38"/>
        <v>33105.101609135156</v>
      </c>
      <c r="AO68">
        <f t="shared" si="39"/>
        <v>33097.859909114435</v>
      </c>
      <c r="AP68">
        <f t="shared" si="40"/>
        <v>33087.623405378501</v>
      </c>
      <c r="AQ68">
        <f t="shared" si="41"/>
        <v>33074.265003795648</v>
      </c>
      <c r="AR68">
        <f t="shared" si="42"/>
        <v>33057.645672988321</v>
      </c>
      <c r="AS68">
        <f t="shared" si="43"/>
        <v>33037.610194807014</v>
      </c>
      <c r="AT68">
        <f t="shared" si="44"/>
        <v>33013.963754783545</v>
      </c>
      <c r="AU68">
        <f t="shared" si="45"/>
        <v>32979.058379876486</v>
      </c>
    </row>
    <row r="69" spans="26:47" x14ac:dyDescent="0.2">
      <c r="Z69">
        <v>80000</v>
      </c>
      <c r="AA69" s="3">
        <f t="shared" si="54"/>
        <v>23539.504223244425</v>
      </c>
      <c r="AB69" s="3">
        <f t="shared" si="46"/>
        <v>25687.726557179252</v>
      </c>
      <c r="AC69" s="3">
        <f t="shared" si="47"/>
        <v>27399.05680155311</v>
      </c>
      <c r="AD69">
        <f t="shared" si="48"/>
        <v>28788.795688994207</v>
      </c>
      <c r="AE69">
        <f t="shared" si="49"/>
        <v>29920.885100746356</v>
      </c>
      <c r="AF69">
        <f t="shared" si="50"/>
        <v>30837.37506078896</v>
      </c>
      <c r="AG69">
        <f t="shared" si="51"/>
        <v>31563.733929181111</v>
      </c>
      <c r="AH69">
        <f t="shared" si="52"/>
        <v>32110.75247411813</v>
      </c>
      <c r="AI69">
        <f t="shared" si="53"/>
        <v>32473.086365662086</v>
      </c>
      <c r="AJ69">
        <f t="shared" si="34"/>
        <v>32577.472033108374</v>
      </c>
      <c r="AK69">
        <f t="shared" si="35"/>
        <v>32622.684634459132</v>
      </c>
      <c r="AL69">
        <f t="shared" si="36"/>
        <v>32623.831701590203</v>
      </c>
      <c r="AM69">
        <f t="shared" si="37"/>
        <v>32622.134342915713</v>
      </c>
      <c r="AN69">
        <f t="shared" si="38"/>
        <v>32617.486052407286</v>
      </c>
      <c r="AO69">
        <f t="shared" si="39"/>
        <v>32609.771393701165</v>
      </c>
      <c r="AP69">
        <f t="shared" si="40"/>
        <v>32598.865166677497</v>
      </c>
      <c r="AQ69">
        <f t="shared" si="41"/>
        <v>32584.631440635836</v>
      </c>
      <c r="AR69">
        <f t="shared" si="42"/>
        <v>32566.922348645741</v>
      </c>
      <c r="AS69">
        <f t="shared" si="43"/>
        <v>32545.576166561332</v>
      </c>
      <c r="AT69">
        <f t="shared" si="44"/>
        <v>32520.410536940748</v>
      </c>
      <c r="AU69">
        <f t="shared" si="45"/>
        <v>32487.558823731888</v>
      </c>
    </row>
    <row r="70" spans="26:47" x14ac:dyDescent="0.2">
      <c r="Z70">
        <v>100000</v>
      </c>
      <c r="AA70" s="3">
        <f t="shared" si="54"/>
        <v>23292.887331413727</v>
      </c>
      <c r="AB70" s="3">
        <f t="shared" si="46"/>
        <v>25478.838315683875</v>
      </c>
      <c r="AC70" s="3">
        <f t="shared" si="47"/>
        <v>27220.88426052342</v>
      </c>
      <c r="AD70">
        <f t="shared" si="48"/>
        <v>28633.631867947828</v>
      </c>
      <c r="AE70">
        <f t="shared" si="49"/>
        <v>29783.189791264267</v>
      </c>
      <c r="AF70">
        <f t="shared" si="50"/>
        <v>30712.996573050448</v>
      </c>
      <c r="AG70">
        <f t="shared" si="51"/>
        <v>31449.40007042767</v>
      </c>
      <c r="AH70">
        <f t="shared" si="52"/>
        <v>32003.701640288506</v>
      </c>
      <c r="AI70">
        <f t="shared" si="53"/>
        <v>32370.742398634713</v>
      </c>
      <c r="AJ70">
        <f t="shared" si="34"/>
        <v>32476.471853299412</v>
      </c>
      <c r="AK70">
        <f t="shared" si="35"/>
        <v>32522.266680709919</v>
      </c>
      <c r="AL70">
        <f t="shared" si="36"/>
        <v>32523.42856389736</v>
      </c>
      <c r="AM70">
        <f t="shared" si="37"/>
        <v>32521.709237322597</v>
      </c>
      <c r="AN70">
        <f t="shared" si="38"/>
        <v>32517.000691201789</v>
      </c>
      <c r="AO70">
        <f t="shared" si="39"/>
        <v>32509.185838671961</v>
      </c>
      <c r="AP70">
        <f t="shared" si="40"/>
        <v>32498.137675996037</v>
      </c>
      <c r="AQ70">
        <f t="shared" si="41"/>
        <v>32483.718321707795</v>
      </c>
      <c r="AR70">
        <f t="shared" si="42"/>
        <v>32465.777862564839</v>
      </c>
      <c r="AS70">
        <f t="shared" si="43"/>
        <v>32444.15269666375</v>
      </c>
      <c r="AT70">
        <f t="shared" si="44"/>
        <v>32418.660722539084</v>
      </c>
      <c r="AU70">
        <f t="shared" si="45"/>
        <v>32386.177953200662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 расчёту регулятора тембра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Dimitry S.Lumet</dc:creator>
  <cp:lastModifiedBy>Dimitry Lyumet</cp:lastModifiedBy>
  <dcterms:created xsi:type="dcterms:W3CDTF">2009-10-04T11:26:06Z</dcterms:created>
  <dcterms:modified xsi:type="dcterms:W3CDTF">2023-09-24T14:58:29Z</dcterms:modified>
</cp:coreProperties>
</file>